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6" tabRatio="944"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<sst xmlns="http://schemas.openxmlformats.org/spreadsheetml/2006/main" count="1879" uniqueCount="626">
  <si>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</si>
  <si>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</si>
  <si>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</si>
  <si>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</si>
  <si>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</si>
  <si>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</si>
  <si>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</si>
  <si>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</si>
  <si>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</si>
  <si>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</si>
  <si>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</si>
  <si>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</si>
  <si>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</si>
  <si>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</si>
  <si>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</si>
  <si>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</si>
  <si>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</si>
  <si>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</si>
  <si>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</si>
  <si>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</si>
  <si>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</si>
  <si>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</si>
  <si>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</si>
  <si>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</si>
  <si>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</si>
  <si>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</si>
  <si>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</si>
  <si>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</si>
  <si>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</si>
  <si>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</si>
  <si>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</si>
  <si>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</si>
  <si>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</si>
  <si>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机关事业单位基本养老保险缴费支出</t>
  </si>
  <si>
    <t xml:space="preserve">  行政事业单位医疗</t>
  </si>
  <si>
    <t xml:space="preserve">    行政单位医疗</t>
  </si>
  <si>
    <t xml:space="preserve">    事业单位医疗</t>
  </si>
  <si>
    <t xml:space="preserve">    行政运行</t>
  </si>
  <si>
    <t xml:space="preserve">    一般行政管理事务</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</si>
  <si>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</si>
  <si>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</si>
  <si>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</si>
  <si>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</si>
  <si>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</si>
  <si>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</si>
  <si>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</si>
  <si>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</si>
  <si>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</si>
  <si>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</si>
  <si>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</si>
  <si>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</si>
  <si>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</si>
  <si>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</si>
  <si>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</si>
  <si>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</si>
  <si>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</si>
  <si>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</si>
  <si>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</si>
  <si>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</si>
  <si>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</si>
  <si>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</si>
  <si>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</si>
  <si>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</si>
  <si>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</si>
  <si>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</si>
  <si>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</si>
  <si>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</si>
  <si>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</si>
  <si>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</si>
  <si>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</si>
  <si>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</si>
  <si>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</si>
  <si>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</si>
  <si>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04</t>
  </si>
  <si>
    <t>50</t>
  </si>
  <si>
    <t>221</t>
  </si>
  <si>
    <t>住房保障支出</t>
  </si>
  <si>
    <t>01</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</si>
  <si>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</si>
  <si>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</si>
  <si>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</si>
  <si>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</si>
  <si>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</si>
  <si>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</si>
  <si>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</si>
  <si>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</si>
  <si>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</si>
  <si>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</si>
  <si>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</si>
  <si>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</si>
  <si>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</si>
  <si>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</si>
  <si>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</si>
  <si>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</si>
  <si>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</si>
  <si>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</si>
  <si>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</si>
  <si>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</si>
  <si>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</si>
  <si>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</si>
  <si>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</si>
  <si>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</si>
  <si>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</si>
  <si>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</si>
  <si>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</si>
  <si>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</si>
  <si>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</si>
  <si>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</si>
  <si>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</si>
  <si>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</si>
  <si>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</si>
  <si>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</si>
  <si>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</si>
  <si>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</si>
  <si>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</si>
  <si>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</si>
  <si>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</si>
  <si>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</si>
  <si>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</si>
  <si>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</si>
  <si>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</si>
  <si>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</si>
  <si>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</si>
  <si>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</si>
  <si>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</si>
  <si>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</si>
  <si>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</si>
  <si>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</si>
  <si>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</si>
  <si>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</si>
  <si>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</si>
  <si>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</si>
  <si>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</si>
  <si>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</si>
  <si>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</si>
  <si>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</si>
  <si>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</si>
  <si>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</si>
  <si>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</si>
  <si>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</si>
  <si>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</si>
  <si>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</si>
  <si>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</si>
  <si>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</si>
  <si>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</si>
  <si>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</si>
  <si>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</si>
  <si>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</si>
  <si>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</si>
  <si>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</si>
  <si>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</si>
  <si>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</si>
  <si>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</si>
  <si>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</si>
  <si>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</si>
  <si>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</si>
  <si>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</si>
  <si>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</si>
  <si>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</si>
  <si>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</si>
  <si>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</si>
  <si>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</si>
  <si>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</si>
  <si>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</si>
  <si>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</si>
  <si>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</si>
  <si>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</si>
  <si>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</si>
  <si>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</si>
  <si>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</si>
  <si>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</si>
  <si>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</si>
  <si>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</si>
  <si>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</si>
  <si>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</si>
  <si>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</si>
  <si>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</si>
  <si>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</si>
  <si>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</si>
  <si>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</si>
  <si>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</si>
  <si>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</si>
  <si>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</si>
  <si>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</si>
  <si>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</si>
  <si>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</si>
  <si>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</si>
  <si>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</si>
  <si>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</si>
  <si>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</si>
  <si>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</si>
  <si>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</si>
  <si>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</si>
  <si>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</si>
  <si>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</si>
  <si>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</si>
  <si>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</si>
  <si>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</si>
  <si>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</si>
  <si>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</si>
  <si>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</si>
  <si>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</si>
  <si>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</si>
  <si>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</si>
  <si>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</si>
  <si>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</si>
  <si>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</si>
  <si>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</si>
  <si>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</si>
  <si>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</si>
  <si>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</si>
  <si>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</si>
  <si>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</si>
  <si>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</si>
  <si>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</si>
  <si>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</si>
  <si>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</si>
  <si>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</si>
  <si>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</si>
  <si>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</si>
  <si>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</si>
  <si>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</si>
  <si>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</si>
  <si>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</si>
  <si>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</si>
  <si>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</si>
  <si>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</si>
  <si>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</si>
  <si>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</si>
  <si>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</si>
  <si>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</si>
  <si>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</si>
  <si>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</si>
  <si>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</si>
  <si>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</si>
  <si>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</si>
  <si>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</si>
  <si>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</si>
  <si>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</si>
  <si>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</si>
  <si>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</si>
  <si>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</si>
  <si>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</si>
  <si>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</si>
  <si>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</si>
  <si>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</si>
  <si>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</si>
  <si>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</si>
  <si>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</si>
  <si>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</si>
  <si>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</si>
  <si>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</si>
  <si>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</si>
  <si>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</si>
  <si>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</si>
  <si>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</si>
  <si>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</si>
  <si>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</si>
  <si>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</si>
  <si>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</si>
  <si>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</si>
  <si>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</si>
  <si>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</si>
  <si>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</si>
  <si>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</si>
  <si>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</si>
  <si>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重点项目前期工作经费</t>
  </si>
  <si>
    <t>争取国家、省资金和政策支持。缓解项目资金建设压力，加快项目审批进程，向上级争取资金补助项目3个。</t>
  </si>
  <si>
    <t>2018年底完成。</t>
  </si>
  <si>
    <t>向上级争取资金补助项目3个。</t>
  </si>
  <si>
    <t>项目资金建设压力得到缓解。得到国家、省资金和政策支持,项目审批进程加快。</t>
  </si>
  <si>
    <t>政府建设项目咨询评审费</t>
  </si>
  <si>
    <t>通过建设项目评审使投资更加合理，保障工程建设方案合法合规及切实可行，提升资金使用效能。</t>
  </si>
  <si>
    <t>2018年4月-6月完成2017年建设项目评审费用拨付。</t>
  </si>
  <si>
    <t>完成项目节能评审7个。</t>
  </si>
  <si>
    <t>调减项目投资2000万元。</t>
  </si>
  <si>
    <t>援助新疆工作经费</t>
  </si>
  <si>
    <t>对新疆进行技术援助、互访交流、产业援疆、文化援疆，增强民族团结，加快少数民族地区发展进步。</t>
  </si>
  <si>
    <t>加快少数民族地方发展,促进民族交往、交流、交融。</t>
  </si>
  <si>
    <t>完成项目可研评审15个。</t>
  </si>
  <si>
    <t>派驻9名援疆干部人才。</t>
  </si>
  <si>
    <t>派驻10名柔性援疆专业技术人员。</t>
  </si>
  <si>
    <t>2018年1月至2018年12月。</t>
  </si>
  <si>
    <t>法律顾问费</t>
  </si>
  <si>
    <t>通过聘请法律顾问，从源头上遏制涉及我委的法律纠纷，增强机关干部法律意识，全面提升依法行政能力，优化营商环境。</t>
  </si>
  <si>
    <t>聘请法律顾问1人。</t>
  </si>
  <si>
    <t>涉及我委的法律纠纷为零。</t>
  </si>
  <si>
    <t>优化营商环境</t>
  </si>
  <si>
    <t>增强机关干部法律意识，提升依法行政能力</t>
  </si>
  <si>
    <t>机关标准化管理费</t>
  </si>
  <si>
    <t>建立科学规范、全程可控的标准化管理体系。推进机关效能建设，进一步明确工作职责、完善规章制度、理顺工作关系、设计标准流程、规范行政运行管理，促进全委工作提速、服务提质、管理规范、运转高效、服务对象满意，提升科学决策、依法行政、高效服务、预防风险的能力和水平，改善营商环境。</t>
  </si>
  <si>
    <t>派驻纪检组专项工作经费</t>
  </si>
  <si>
    <t>完成市纪委派驻纪检组工作职责，完成市纪委派驻纪检组“双争”工作实绩考评。</t>
  </si>
  <si>
    <t>标准化认证公司编写标准化程序文件、管理手册。</t>
  </si>
  <si>
    <t>申请认证书。</t>
  </si>
  <si>
    <t>OA系统增加绩效考核模块。</t>
  </si>
  <si>
    <t>OA系统增加23项行政职权模块。</t>
  </si>
  <si>
    <t>明确职责定位，理顺工作关系，规范机关管理。</t>
  </si>
  <si>
    <t>工作提速、服务提质、管理规范、运转高效、服务对象满意。</t>
  </si>
  <si>
    <t>提升科学决策、依法行政、高效服务、预防风险的能力和水平。</t>
  </si>
  <si>
    <t>各项工作有目标、有程序、可量化、可追溯、可控制。</t>
  </si>
  <si>
    <t>能够落实全面从严治党监督责任。</t>
  </si>
  <si>
    <t>具有查办违纪违规的案件的基本条件。</t>
  </si>
  <si>
    <t>具备纪检组履职尽责的能力。</t>
  </si>
  <si>
    <t>完成市纪委派驻纪检组工作职责。</t>
  </si>
  <si>
    <t>完成市纪委派驻纪检组“双争”工作实绩考评。</t>
  </si>
  <si>
    <t>1、组织准备阶段（9月5日—9月30日），制定方案，收集资料。2、学习培训阶段（10月11日—10月20日），邀请专家开展全员培训、骨干培训和流程再造、文件编写培训等。3、体系文件编定阶段（10月23日—12月29日），分析内外环境因素、风险，编制市发改委《标准化管理手册》和《程序文件》；完善标准化管理所需的软件、硬件等基础设施建设。4、体系试运行阶段（2018年1月2日—3月30日），组织对质量目标和管理手册等内容培训，边运行、边修改、边完善，持续优化流程和标准。5、体系审核认证阶段（4月1日—5月30日），体系试运行正常后，填写认证申请书，申请认证公司进行审核认证。</t>
  </si>
  <si>
    <t>管道保护工作经费</t>
  </si>
  <si>
    <t>建立输油气管道隐患信息数据库及隐患治理综合管理制度，健全隐患信息实时更新的永久机制，提供隐患整治辅助方案及突发事件应急预案，为市政府全面掌握输油气管道隐患信息及整改工作，提供真实有效的数据信息，提高对油气管道突发事件的应对能力，营造全社会共同保护油气管道的良好氛围，提升油气管道保护工作队伍的整体素质和管理水平。</t>
  </si>
  <si>
    <t>1、（9月5日—9月30日），制定油气管道地理信息系统建设方案，收集资料。
2、（10月9日—12月29日）对管道地理信息系统进行招标采购。
3、（2018年上半年），完成油气管道地理信息系统数据收集，坐标测绘、电子地图绘制，举行油气管道业务培训，开展1次油气管道突发事件应急演练，举行油气管道保护宣传活动。
4、（2018年下半年）完成完成油气管道地理信息系统建设，开展1次油气管道突发事件应急演练。</t>
  </si>
  <si>
    <t>建成油气管道地理信息系统</t>
  </si>
  <si>
    <t>开展两次油气管道突发事件应急演练</t>
  </si>
  <si>
    <t>开展3-4次油气管道业务培训</t>
  </si>
  <si>
    <t>实现油气管道保护工作的科学化、数字化管理</t>
  </si>
  <si>
    <t>开展1-2次油气管道保护宣传活动</t>
  </si>
  <si>
    <t>完善应急预案、提高应急处置能力、锻炼应急队伍。</t>
  </si>
  <si>
    <t>提高人民群众管道保护意识，普及油气管道保护法</t>
  </si>
  <si>
    <t>提升油气管道保护工作人员素质</t>
  </si>
  <si>
    <t>2018年1月1日至2018年10月31日。</t>
  </si>
  <si>
    <t>购置台式计算机20台。</t>
  </si>
  <si>
    <t>购置笔记本电脑5台。</t>
  </si>
  <si>
    <t>确保工作顺利开展，提高工作效率。</t>
  </si>
  <si>
    <t>更新办公设备，确保工作顺利开展，提高工作效率。</t>
  </si>
  <si>
    <t>办公设备购置等</t>
  </si>
  <si>
    <t>30201</t>
  </si>
  <si>
    <t xml:space="preserve">  办公费</t>
  </si>
  <si>
    <t>3020101</t>
  </si>
  <si>
    <t>30202</t>
  </si>
  <si>
    <t xml:space="preserve">  印刷费</t>
  </si>
  <si>
    <t>3020201</t>
  </si>
  <si>
    <t>30204</t>
  </si>
  <si>
    <t xml:space="preserve">  手续费</t>
  </si>
  <si>
    <t>3020401</t>
  </si>
  <si>
    <t>30205</t>
  </si>
  <si>
    <t xml:space="preserve">  水费</t>
  </si>
  <si>
    <t>3020501</t>
  </si>
  <si>
    <t>30206</t>
  </si>
  <si>
    <t xml:space="preserve">  电费</t>
  </si>
  <si>
    <t>3020601</t>
  </si>
  <si>
    <t>30207</t>
  </si>
  <si>
    <t xml:space="preserve">  邮电费</t>
  </si>
  <si>
    <t>3020701</t>
  </si>
  <si>
    <t>30208</t>
  </si>
  <si>
    <t xml:space="preserve">  取暖费</t>
  </si>
  <si>
    <t>3020804</t>
  </si>
  <si>
    <t xml:space="preserve">    公用取暖费</t>
  </si>
  <si>
    <t>30211</t>
  </si>
  <si>
    <t xml:space="preserve">  差旅费</t>
  </si>
  <si>
    <t>3021101</t>
  </si>
  <si>
    <t>30213</t>
  </si>
  <si>
    <t xml:space="preserve">  维修(护)费</t>
  </si>
  <si>
    <t>3021301</t>
  </si>
  <si>
    <t xml:space="preserve">    维修（护）费</t>
  </si>
  <si>
    <t>30216</t>
  </si>
  <si>
    <t xml:space="preserve">  培训费</t>
  </si>
  <si>
    <t>3021601</t>
  </si>
  <si>
    <t>30217</t>
  </si>
  <si>
    <t xml:space="preserve">  公务接待费</t>
  </si>
  <si>
    <t>3021701</t>
  </si>
  <si>
    <t>30226</t>
  </si>
  <si>
    <t xml:space="preserve">  劳务费</t>
  </si>
  <si>
    <t>3022601</t>
  </si>
  <si>
    <t xml:space="preserve">    劳务费（临时用工、劳务派遣）</t>
  </si>
  <si>
    <t>30228</t>
  </si>
  <si>
    <t xml:space="preserve">  工会经费</t>
  </si>
  <si>
    <t>3022801</t>
  </si>
  <si>
    <t xml:space="preserve">    工会经费（上缴）</t>
  </si>
  <si>
    <t>3022802</t>
  </si>
  <si>
    <t xml:space="preserve">    工会经费（留存）</t>
  </si>
  <si>
    <t>30231</t>
  </si>
  <si>
    <t xml:space="preserve">  公务用车运行维护费</t>
  </si>
  <si>
    <t>3023101</t>
  </si>
  <si>
    <t xml:space="preserve">    公务用车运行维护费（已车改）</t>
  </si>
  <si>
    <t>3023102</t>
  </si>
  <si>
    <t xml:space="preserve">    公务用车运行维护费（未车改）</t>
  </si>
  <si>
    <t>30239</t>
  </si>
  <si>
    <t xml:space="preserve">  其他交通费用</t>
  </si>
  <si>
    <t>3023901</t>
  </si>
  <si>
    <t>30299</t>
  </si>
  <si>
    <t xml:space="preserve">  其他商品和服务支出</t>
  </si>
  <si>
    <t>3029902</t>
  </si>
  <si>
    <t xml:space="preserve">    离退休人员公用经费</t>
  </si>
  <si>
    <t>3029949</t>
  </si>
  <si>
    <t>抚顺市发展和改革委员会</t>
  </si>
  <si>
    <t>部门名称：抚顺市发展和改革委员会</t>
  </si>
  <si>
    <t>部门名称：抚顺市发展和改革委员会</t>
  </si>
  <si>
    <t xml:space="preserve">    重点项目前期工作经费</t>
  </si>
  <si>
    <t xml:space="preserve">    援助新疆工作经费</t>
  </si>
  <si>
    <t xml:space="preserve">    办公设备购置等</t>
  </si>
  <si>
    <t xml:space="preserve">    机关标准化管理费</t>
  </si>
  <si>
    <t xml:space="preserve">    政府建设项目咨询评审费</t>
  </si>
  <si>
    <t xml:space="preserve">    管道保护工作经费</t>
  </si>
  <si>
    <t xml:space="preserve">    法律顾问费</t>
  </si>
  <si>
    <t xml:space="preserve">    派驻纪检组专项工作经费</t>
  </si>
  <si>
    <t xml:space="preserve">  抚顺市人民政府发展研究中心</t>
  </si>
  <si>
    <t xml:space="preserve">    专项科研课题经费</t>
  </si>
  <si>
    <t xml:space="preserve">  抚顺市采煤沉陷搬迁办公室</t>
  </si>
  <si>
    <t xml:space="preserve">    公园南门公建房屋河北供销社经理部搬迁补偿及评估费</t>
  </si>
  <si>
    <t xml:space="preserve">    过渡期补助费</t>
  </si>
  <si>
    <t xml:space="preserve">    资产运营管理费</t>
  </si>
  <si>
    <t xml:space="preserve">    办公楼修缮费</t>
  </si>
  <si>
    <t xml:space="preserve">    管理与执法监察费</t>
  </si>
  <si>
    <t xml:space="preserve">  抚顺市信用中心</t>
  </si>
  <si>
    <t xml:space="preserve">    信用中心运行费</t>
  </si>
  <si>
    <t xml:space="preserve">  抚顺市价格监督检查局</t>
  </si>
  <si>
    <t xml:space="preserve">    12358价格监管平台配套办公设备购置</t>
  </si>
  <si>
    <t xml:space="preserve">    办公楼电路和网线改造</t>
  </si>
  <si>
    <t xml:space="preserve">  抚顺市价格成本调查监审局</t>
  </si>
  <si>
    <t xml:space="preserve">    农产品成本调查、成本监审、价格监测经费</t>
  </si>
  <si>
    <t xml:space="preserve">  抚顺市价格认证中心</t>
  </si>
  <si>
    <t xml:space="preserve">    涉案、涉纪、涉税财物价格认定专项经费</t>
  </si>
  <si>
    <t>其他商品和服务支出90万元：用于申报中央和省级基本建设项目及政策扶持前期工作经费。</t>
  </si>
  <si>
    <t>办公设备购置19.44万元。</t>
  </si>
  <si>
    <t>合计4万元。委托业务费4万元：其中专家培训费和指导费用2.5万元（含贯标培训24课时，内审员培训16课时，专家全各指导、教材费、专家住宿和交通费）、认证费用1.5万元（含标准化程序文件编写、管理手册编写、流程设计、风险分析控制、专家现场审核、认证等）。</t>
  </si>
  <si>
    <t>委托业务费80万元。一、节能评估报告书（表）评审费10万元。二、可研报告、初步设计和实施方案等咨询评审费70万元。</t>
  </si>
  <si>
    <t>办公费30万元。包括：一、油气管道地理信息系统建设费用。二、油气管道突发事件应急演练费用（2次）。三、油气管道保护宣传活动经费。四、油气管道业务培训费用（3-4次）。</t>
  </si>
  <si>
    <t>劳务费2万元：聘请法律顾问1人，负责处理我委日常法律事务：参与磋商、谈判，进行法律分析、论证；签署、送达或者接受法律文件；讲授法律知识；协助草拟、制订、审查或者修改合同、章程等法律文书；代表发改委参与行政复议和行政诉讼等。</t>
  </si>
  <si>
    <t>机关商品和服务支出6.38万元：办公经费6.38万元。</t>
  </si>
  <si>
    <t>其他工资福利支出2.42万元：伙食补助费16人*6元/工作日*21工作日/月*12月=2.42万元。</t>
  </si>
  <si>
    <t>其他工资福利支出2.57万元：伙食补助费17人*6元/工作日*21工作日/月*12月=2.57万元。</t>
  </si>
  <si>
    <t>合计110万元：一、机关商品和服务支出1万元：委托业务费1万元：评估费1万元；二、机关资本性支出（一）109万元：搬迁补偿109万元。</t>
  </si>
  <si>
    <t>过渡期补助费6万元：土地征迁补偿和安置支出6万元。</t>
  </si>
  <si>
    <t>合计7万元：委托业务费7万元。</t>
  </si>
  <si>
    <t>机关商品和服务支出2.75万元。维修护费2.75万元：①、办公楼外墙防水涂料修补1万元；②、更换办公室及卫生间门窗、便池1.25万元，更换11个门2个便池；③、办公楼内部刮大白涂料0.5万元。</t>
  </si>
  <si>
    <t>管理与执法监察费5万元：一、机关商品和服务支出5万元：（一）委托业务费2.5万元：律师代理费2.5万元；（二）办公经费2.5万元：差旅费2.5万元。</t>
  </si>
  <si>
    <t>其他工资福利支出0.9万元：伙食补助费6人*6元/工作日*21工作日/月*12月=0.9万元。</t>
  </si>
  <si>
    <t>合计4.1万元。一、信息网络及软件购置更新2.58万元：1、“信用抚顺”网站费用0.9万元；2、财务软件购置费1.68万元，用于本单位财务记账。二、办公费1.52万元，用于信用查询、信用报告审核、信用文化普及、信用宣传等费用。</t>
  </si>
  <si>
    <t>办公设备购置2万元：一、12358价格监管平台二期工程地方配套建设工作配备办公设备购2万元：1、执法纪录仪8000元，2台；2、便携式打印机3800元，1台；3、视频监控设备4500元，1套；4、激光传真一体机2500元，1台；5、彩色打印机1200元，1台。</t>
  </si>
  <si>
    <t>维修（护）费4.24万元：办公楼电路造费4.24万元。</t>
  </si>
  <si>
    <t>其他工资福利支出5.75万元：独立办公伙食补助费38人*6元/工作日*21工作日/月*12月=5.75万元。</t>
  </si>
  <si>
    <t>商品和服务支出25.7万元。一、委托业务费23.9万元。劳务费23.9万元。1、农调户误工补贴7.49万元。每月每户发放80元标准，78户，需费用： 78户×80元／月.户×12月＝7.49万元 ；2、监测人员劳务费8.01万元：42人×150元/月/人×12月＝7.56万元、9人×500元/年/人=0.45万元；3、成本监审专家评审及审计相关经费8.4万元。二、办公经费1.8万元：差旅费1.8万元，用于参加国家、省、市级监审、农调、监测专项培训会议和调查工作。</t>
  </si>
  <si>
    <t>其他工资福利支出2.2万元：伙食补助费14人*6元/工作日*21工作日/月*12月=2.2万元。</t>
  </si>
  <si>
    <t>总计17.1万元：（一）商品和服务支出14.1万元：1、办公经费4.66万元：（1）租赁费：房租1.4万元；（2）差旅费3.26万元：用于随同办案机关到省、省外价格鉴定差旅费；2、委托业务费6.80万元：（1）委托业务费3.8万元：煤精、琥珀、珠宝、玉石等质量鉴定费及毁财案件专业费；（2）咨询费3万元：用于专项业务价格鉴定；3、培训费1.8万元：用于注册价格鉴证师培训、复核裁定资格培训；4、其他商品和服务支出0.84万元。（二）设备购置3万元。</t>
  </si>
  <si>
    <t>一、全面从严治党专项经费5万元。其中：1、警示教育经费2万元，包括媒体宣传、展板制作、测评问卷、参观展览、通讯平台宣传等；2、纪检专干培训费用3万元，包括所有监管单位及其直属单位纪检人员学习、培训、订购资料等。二、纪检监察办案专项经费5万。其中：1、党风廉政建设工作专项督查2万元，包括聘请会计师事务所、审计事务所对监督单位进行财务检查和审计等；2、查处违纪违规案件专项经费3万元，包括查处违反中央八项规定精神、纠正“四风”、查处违反党规党纪等案件发生的相关费用。</t>
  </si>
  <si>
    <t>援疆工作经费265.8万元。一、6名援疆干部生活及工作经费109.2万元。1、生活补助18万元。2、其他对个人和家庭的补助13.2万元，其中：年御寒费及生活补贴2.4万元；意外伤害保险0.6万元；体检费0.6万元；援疆干部一年一次往返路费（含机票）及其家属（仅限1人）每年一次赴疆探亲往返路费（含机票）9.6万元。3、办公费6万元。4、差旅费12万元，每人每年2万元，用于参加国家、辽宁省和新疆自治区援疆工作会议、培训，回抚汇报工作、协调对口援疆事宜等。5、援疆交流交往交融费用10万元。6、公务、接待费等50万元。(1)交通、车辆运行费：15万。新疆广阔，各地之间距离遥远，每个团场之间最短距离都要100多公里。(2)招商引资：10万。(3)后勤保障：10万。新疆生活条件恶劣，用于援疆干部生活保障。(4)三公经费：5万。(5)接待抚顺党政代表团赴新疆调研、考察，企业对接，产业园区对接等10万。二、3名援疆教师费用12.6万元。1、生活补助6万元。2、其他对个人和家庭的补助6.6万元。其中：年御寒费及生活补贴1.2万元，意外伤害保险0.3万元，体检费0.3万元；援疆干部人才一年一次往返路费（含机票）及其家属（仅限1人）每年一次赴疆探亲往返路费（含机票）共4.8万元。三、10名柔性援疆专业技术人员费用29万元。1、生活补助15万元，每人每月2500，按照6个月计算。2、其他对个人和家庭的补助14万元。其中：御寒费补贴4万元（冬季在疆人员才能享受）；意外伤害保险1万元；体检费1万元；往返路费（含机票）8万元。四、后方援疆工作经费15万元。1、会议费2万元。2、其他对个人和家庭的补助5万元。援疆干部及家属节日慰问款5万元。3、差旅费5万元。4、公务接待费3万元。五、其他对事业单位补助100万元：援疆项目资金100万。</t>
  </si>
  <si>
    <t xml:space="preserve">  抚顺市发展和改革委员会（本级）</t>
  </si>
  <si>
    <t>部门名称：抚顺市发展和改革委员会</t>
  </si>
  <si>
    <t>注：本部门没有纳入预算管理的行政事业性收费预算拨款收入，也没有使用纳入预算管理的行政事业性收费安排的支出，故本表无数据。</t>
  </si>
  <si>
    <t>注：本部门没有纳入预算管理的政府性基金收入，也没有使用纳入预算管理的政府性基金收入安排的支出，故本表无数据。</t>
  </si>
  <si>
    <t>201</t>
  </si>
  <si>
    <t>一般公共服务支出</t>
  </si>
  <si>
    <t xml:space="preserve">  发展与改革事务</t>
  </si>
  <si>
    <t xml:space="preserve">    事业运行</t>
  </si>
  <si>
    <t>抚顺市发展和改革委员会本级</t>
  </si>
  <si>
    <t xml:space="preserve">    其他发展与改革事务支出</t>
  </si>
  <si>
    <t>发展与改革事务</t>
  </si>
  <si>
    <t>行政运行</t>
  </si>
  <si>
    <t>其他发展与改革事务支出</t>
  </si>
  <si>
    <t>行政事业单位离退休</t>
  </si>
  <si>
    <t>归口管理的行政单位离退休</t>
  </si>
  <si>
    <t>机关事业单位基本养老保险缴费支出</t>
  </si>
  <si>
    <t>行政事业单位医疗</t>
  </si>
  <si>
    <t>行政单位医疗</t>
  </si>
  <si>
    <t>住房改革支出</t>
  </si>
  <si>
    <t>住房公积金</t>
  </si>
  <si>
    <t>部门名称：抚顺市发展和改革委员</t>
  </si>
  <si>
    <t xml:space="preserve">    物价管理</t>
  </si>
  <si>
    <r>
      <t xml:space="preserve"> </t>
    </r>
    <r>
      <rPr>
        <sz val="10"/>
        <rFont val="宋体"/>
        <family val="0"/>
      </rPr>
      <t xml:space="preserve">                       </t>
    </r>
  </si>
  <si>
    <t>一、一般公共服务支出</t>
  </si>
  <si>
    <t>二、社会保障和就业支出</t>
  </si>
  <si>
    <t>三、医疗卫生与计划生育支出</t>
  </si>
  <si>
    <t>四、住房保障支出</t>
  </si>
  <si>
    <t>抚顺市人民政府发展研究中心</t>
  </si>
  <si>
    <t>抚顺市采煤沉陷搬迁办公室</t>
  </si>
  <si>
    <t>抚顺市信用中心</t>
  </si>
  <si>
    <t>抚顺市价格监督检查局</t>
  </si>
  <si>
    <t>抚顺市价格成本调查监审局</t>
  </si>
  <si>
    <t>抚顺市价格认证中心</t>
  </si>
  <si>
    <t>抚顺市人民政府发展研究中心</t>
  </si>
  <si>
    <t>发展与改革事务</t>
  </si>
  <si>
    <t>行政运行</t>
  </si>
  <si>
    <t>一般行政管理事务</t>
  </si>
  <si>
    <t>其他发展与改革事务支出</t>
  </si>
  <si>
    <t>行政事业单位离退休</t>
  </si>
  <si>
    <t>归口管理的行政单位离退休</t>
  </si>
  <si>
    <t>机关事业单位基本养老保险缴费支出</t>
  </si>
  <si>
    <t>行政事业单位医疗</t>
  </si>
  <si>
    <t>行政单位医疗</t>
  </si>
  <si>
    <t>住房改革支出</t>
  </si>
  <si>
    <t>住房公积金</t>
  </si>
  <si>
    <t>注：本部门没有国有资本经营预算安排的支出，故本表无数据。</t>
  </si>
  <si>
    <t>注：2018年本部门没有政府采购预算支出，故本表无数据。</t>
  </si>
  <si>
    <t>注：2018年本部门没有政府购买服务支出，故本表无数据。</t>
  </si>
  <si>
    <t>专项课题科研经费</t>
  </si>
  <si>
    <t>主要用于每年各研究室研究人员都要结合所承担的课题任务有针对性地参加一些来自上级主管部门和本系统的学习、培训、考察和有关会议，以保证工作目标和课题任务的完成。</t>
  </si>
  <si>
    <t>2018年1月至12月</t>
  </si>
  <si>
    <t>专项课题课题经费，为市政府提供决策依据。</t>
  </si>
  <si>
    <t>对抚顺经济和社会发展起到促进作用。</t>
  </si>
  <si>
    <t>伙食补助费</t>
  </si>
  <si>
    <t>解决职工就餐问题，使研究人员有健康的身体和充沛的工作精力。</t>
  </si>
  <si>
    <t>使研究人员有健康的身体和充沛的工作精力。</t>
  </si>
  <si>
    <t>抚顺市采煤沉陷搬迁办公室</t>
  </si>
  <si>
    <r>
      <t>2</t>
    </r>
    <r>
      <rPr>
        <sz val="10"/>
        <rFont val="宋体"/>
        <family val="0"/>
      </rPr>
      <t>01</t>
    </r>
  </si>
  <si>
    <t>一般公共服务支出</t>
  </si>
  <si>
    <r>
      <t>0</t>
    </r>
    <r>
      <rPr>
        <sz val="10"/>
        <rFont val="宋体"/>
        <family val="0"/>
      </rPr>
      <t>4</t>
    </r>
  </si>
  <si>
    <r>
      <t>0</t>
    </r>
    <r>
      <rPr>
        <sz val="10"/>
        <rFont val="宋体"/>
        <family val="0"/>
      </rPr>
      <t>1</t>
    </r>
  </si>
  <si>
    <r>
      <t>0</t>
    </r>
    <r>
      <rPr>
        <sz val="10"/>
        <rFont val="宋体"/>
        <family val="0"/>
      </rPr>
      <t>2</t>
    </r>
  </si>
  <si>
    <r>
      <t>2</t>
    </r>
    <r>
      <rPr>
        <sz val="10"/>
        <rFont val="宋体"/>
        <family val="0"/>
      </rPr>
      <t>08</t>
    </r>
  </si>
  <si>
    <t>社会保障和就业支出</t>
  </si>
  <si>
    <r>
      <t>0</t>
    </r>
    <r>
      <rPr>
        <sz val="10"/>
        <rFont val="宋体"/>
        <family val="0"/>
      </rPr>
      <t>5</t>
    </r>
  </si>
  <si>
    <r>
      <t>2</t>
    </r>
    <r>
      <rPr>
        <sz val="10"/>
        <rFont val="宋体"/>
        <family val="0"/>
      </rPr>
      <t>10</t>
    </r>
  </si>
  <si>
    <t>医疗卫生与计划生育支出</t>
  </si>
  <si>
    <r>
      <t>1</t>
    </r>
    <r>
      <rPr>
        <sz val="10"/>
        <rFont val="宋体"/>
        <family val="0"/>
      </rPr>
      <t>1</t>
    </r>
  </si>
  <si>
    <r>
      <t>2</t>
    </r>
    <r>
      <rPr>
        <sz val="10"/>
        <rFont val="宋体"/>
        <family val="0"/>
      </rPr>
      <t>21</t>
    </r>
  </si>
  <si>
    <t>住房保障支出</t>
  </si>
  <si>
    <t>过渡期补助费</t>
  </si>
  <si>
    <t>争取完成剩余户避险搬迁安置。</t>
  </si>
  <si>
    <t>2018年争取完成32户剩余户避险搬迁安置。</t>
  </si>
  <si>
    <t>保证剩余避险户的搬迁安置。</t>
  </si>
  <si>
    <t>公园南门公建房屋河北供销社经理部搬迁补偿及评估费</t>
  </si>
  <si>
    <t>为确保公园南门居民避险搬迁区域稳定，维护避险居民合法利益。</t>
  </si>
  <si>
    <t>年底前将此上访案件结案。</t>
  </si>
  <si>
    <t>维护搬迁居民合法诉求和利益，有效达到控访。</t>
  </si>
  <si>
    <t>办公楼修缮费</t>
  </si>
  <si>
    <t>办公楼修缮后保证正常使用。</t>
  </si>
  <si>
    <t>及时进行修缮，保证办公楼正常使用。</t>
  </si>
  <si>
    <t>保障办公楼的正常使用。</t>
  </si>
  <si>
    <t>资产运营管理费</t>
  </si>
  <si>
    <t>采沉公建房屋交由拍卖行进行销售，暂时销售不出去的，按规定进行出租，确保采沉公建及时销售及出租，加强国有资产管理，促进采沉公建房屋保值增值。</t>
  </si>
  <si>
    <t>按规定及时进行销售及出租，闲置的及时进行看护。</t>
  </si>
  <si>
    <t>确保采沉公建及时销售和出租，加强国有资产管理，促进采沉公建房屋保值增值。</t>
  </si>
  <si>
    <t>确保采沉公建及时销售和出租，加强国有资产管理，促进采沉公建房屋保值增值。</t>
  </si>
  <si>
    <t>管理与执法监察费</t>
  </si>
  <si>
    <t>对沉陷区进行有效管理，控制上访事件发生。</t>
  </si>
  <si>
    <t>按照工作进度确保沉陷区稳定。</t>
  </si>
  <si>
    <t>独立办公伙食补助费</t>
  </si>
  <si>
    <t>解决职工就餐问题，保障职工正常工作。</t>
  </si>
  <si>
    <t>2018年1月至12月。</t>
  </si>
  <si>
    <t>解决职工就餐问题，为职工正常工作做好保障。</t>
  </si>
  <si>
    <t>抚顺市信用中心</t>
  </si>
  <si>
    <t>信用中心运行费</t>
  </si>
  <si>
    <t>维持信用中心工作的开展，使信用工作顺利进行</t>
  </si>
  <si>
    <t>全年</t>
  </si>
  <si>
    <t>达到省发改委对市信用工作的要求，圆满完成抚顺市信用工作。</t>
  </si>
  <si>
    <t>为创造良好的社会信用环境，打造“诚信抚顺”。</t>
  </si>
  <si>
    <t>建立起基本完善的政府公共信用制度、企业信用制度和个人信用制度。</t>
  </si>
  <si>
    <t>初步构建起信用法规保障、技术支撑和信用监管三大体系框架。</t>
  </si>
  <si>
    <t>抚顺市价格成本调查监审局</t>
  </si>
  <si>
    <t>抚顺市价格成本   调查监审局</t>
  </si>
  <si>
    <t>农产品成本调查、成本监审、价格监测经费</t>
  </si>
  <si>
    <t>1、有利于提高政府定价的科学性。有理有据地对管理对象申报的虚高成本予以剔除。
2、满足宏观经济调控和价格管理的需要。
3、保障价格监测数据的真实性、准确性和及时性，发挥价格监测在宏观经济调控和价格管理中的重要作用，正确引导生产、流通和消费，保持市场价格总水平的基本稳定。</t>
  </si>
  <si>
    <t>2018.01-2018.12保证全年误工补贴到农户手中。
2018.01-2018.06保证监测补贴按时足额发放到监测人员。
2018.07-2018.12保证监测补贴按时足额发放到监测人员。
2018.01-2018.12开展上级部门布署的成本监审工作。</t>
  </si>
  <si>
    <t>2、按时完成成本监审任务。</t>
  </si>
  <si>
    <t>抚顺市价格认证中心</t>
  </si>
  <si>
    <t>事业运行</t>
  </si>
  <si>
    <t>物价管理</t>
  </si>
  <si>
    <t>涉案、涉纪、涉税财物价格认定专项经费</t>
  </si>
  <si>
    <t>遵循依法、公正、科学、效率的原则，完成各项价格认定工作。</t>
  </si>
  <si>
    <t>根据提出机关价格认定协助书的内容，遵循依法、公正、科学、效率的原则，完成各项价格认定工作。</t>
  </si>
  <si>
    <t>价格认定结论准确，复核率不超过2%。</t>
  </si>
  <si>
    <t>依法、公正、科学、效率的出具价格认定结论。</t>
  </si>
  <si>
    <t>部门名称：抚顺市发展和改革委员会</t>
  </si>
  <si>
    <t>抚顺市价格监督检查局</t>
  </si>
  <si>
    <t>201</t>
  </si>
  <si>
    <t>一般公共服务支出</t>
  </si>
  <si>
    <t>04</t>
  </si>
  <si>
    <t>01</t>
  </si>
  <si>
    <t>08</t>
  </si>
  <si>
    <t>208</t>
  </si>
  <si>
    <t>社会保障和就业支出</t>
  </si>
  <si>
    <t>05</t>
  </si>
  <si>
    <t>210</t>
  </si>
  <si>
    <t>医疗卫生与计划生育支出</t>
  </si>
  <si>
    <t>11</t>
  </si>
  <si>
    <t>221</t>
  </si>
  <si>
    <t>住房保障支出</t>
  </si>
  <si>
    <t>02</t>
  </si>
  <si>
    <t>抚顺市价格监督检查局</t>
  </si>
  <si>
    <t>抚顺市价格监督检查局</t>
  </si>
  <si>
    <t>12358价格监管平台配套办公设备购置</t>
  </si>
  <si>
    <t>实现“建设大平台、构建大格局、实现大服务”</t>
  </si>
  <si>
    <t>按照“中央集中部署、地方联网使用”的建设模式，全国12358价格监管平台二期工程相关建设要求地方配套建设，2018年内完成。</t>
  </si>
  <si>
    <t>实现“建设大平台、构建大格局、实现大服务”，完善全国12358价格监管平台功能，促使平台软、硬件功能整体提升。</t>
  </si>
  <si>
    <t>办公楼电路改造</t>
  </si>
  <si>
    <t>改善办公环境，提升办公效率，消除安全隐患。</t>
  </si>
  <si>
    <t>根据单位实际情况，年内完成。</t>
  </si>
  <si>
    <t>伙食补助费</t>
  </si>
  <si>
    <t>保障日常办公必需。</t>
  </si>
  <si>
    <t>按月执行。</t>
  </si>
  <si>
    <t>抚顺市价格监督检查局</t>
  </si>
  <si>
    <t xml:space="preserve">        其中： 公务用车购置费</t>
  </si>
  <si>
    <t xml:space="preserve">               公务用车运行费</t>
  </si>
  <si>
    <t>2018年比2017年增加减少的原因说明：</t>
  </si>
  <si>
    <t>公车改革后单位的公车运行维护费减少，根据财政要求，降低标准，厉行节约。</t>
  </si>
  <si>
    <t>根据财政要求，降低标准，厉行节约。</t>
  </si>
  <si>
    <t>抚顺市发展和改革委员会2018年部门预算                 和“三公”经费预算公开表</t>
  </si>
  <si>
    <t>发展与改革事务</t>
  </si>
  <si>
    <t>行政运行</t>
  </si>
  <si>
    <t>一般行政管理事务</t>
  </si>
  <si>
    <t>行政单位离退休</t>
  </si>
  <si>
    <t>归口管理的行政单位离退休</t>
  </si>
  <si>
    <t>机关事业单位基本养老保险缴费支出</t>
  </si>
  <si>
    <t>行政事业单位医疗</t>
  </si>
  <si>
    <t>行政单位医疗</t>
  </si>
  <si>
    <t>住房改革支出</t>
  </si>
  <si>
    <t>住房公积金</t>
  </si>
  <si>
    <t>事业运行</t>
  </si>
  <si>
    <t>其它发展与改革事务支出</t>
  </si>
  <si>
    <t>机关事业单位基本养老保险缴费支出</t>
  </si>
  <si>
    <t>医疗保障</t>
  </si>
  <si>
    <t>事业单位医疗</t>
  </si>
  <si>
    <t>住房公积金</t>
  </si>
  <si>
    <t>发展与改革事务</t>
  </si>
  <si>
    <t>行政运行</t>
  </si>
  <si>
    <t>物价管理</t>
  </si>
  <si>
    <t>行政事业单位离退休</t>
  </si>
  <si>
    <t>归口管理的行政单位离退休</t>
  </si>
  <si>
    <t>机关事业单位基本养老保险缴费支出</t>
  </si>
  <si>
    <t>行政事业单位医疗</t>
  </si>
  <si>
    <t>行政单位医疗</t>
  </si>
  <si>
    <t>住房改革支出</t>
  </si>
  <si>
    <t>住房公积金</t>
  </si>
  <si>
    <t>发展与改革事务</t>
  </si>
  <si>
    <t>物价管理</t>
  </si>
  <si>
    <t>行政事业单位医疗</t>
  </si>
  <si>
    <t>事业单位医疗</t>
  </si>
  <si>
    <t>住房改革支出</t>
  </si>
  <si>
    <t>行政事业单位离退休</t>
  </si>
  <si>
    <t>一般行政管理事务</t>
  </si>
  <si>
    <t>物价管理</t>
  </si>
  <si>
    <r>
      <t>3、完成对23类202个品种的价格监测。</t>
    </r>
    <r>
      <rPr>
        <sz val="9"/>
        <rFont val="Arial"/>
        <family val="2"/>
      </rPr>
      <t xml:space="preserve"> </t>
    </r>
  </si>
  <si>
    <r>
      <t xml:space="preserve">1、完成78家记账户13个项目的调查。
</t>
    </r>
    <r>
      <rPr>
        <sz val="9"/>
        <rFont val="Arial"/>
        <family val="2"/>
      </rPr>
      <t xml:space="preserve">   </t>
    </r>
    <r>
      <rPr>
        <sz val="9"/>
        <rFont val="宋体"/>
        <family val="0"/>
      </rPr>
      <t xml:space="preserve">
</t>
    </r>
    <r>
      <rPr>
        <sz val="9"/>
        <rFont val="Arial"/>
        <family val="2"/>
      </rPr>
      <t xml:space="preserve">   </t>
    </r>
    <r>
      <rPr>
        <sz val="9"/>
        <rFont val="宋体"/>
        <family val="0"/>
      </rPr>
      <t xml:space="preserve">
</t>
    </r>
    <r>
      <rPr>
        <sz val="9"/>
        <rFont val="Arial"/>
        <family val="2"/>
      </rPr>
      <t xml:space="preserve">  </t>
    </r>
    <r>
      <rPr>
        <sz val="9"/>
        <rFont val="宋体"/>
        <family val="0"/>
      </rPr>
      <t xml:space="preserve">
</t>
    </r>
  </si>
  <si>
    <r>
      <t>1、有利于维护消费者合法权益。</t>
    </r>
    <r>
      <rPr>
        <sz val="9"/>
        <rFont val="Arial"/>
        <family val="2"/>
      </rPr>
      <t xml:space="preserve"> </t>
    </r>
    <r>
      <rPr>
        <sz val="9"/>
        <rFont val="宋体"/>
        <family val="0"/>
      </rPr>
      <t xml:space="preserve">
</t>
    </r>
  </si>
  <si>
    <r>
      <t>2、有利于规范政府定价行为。</t>
    </r>
    <r>
      <rPr>
        <sz val="9"/>
        <rFont val="Arial"/>
        <family val="2"/>
      </rPr>
      <t xml:space="preserve"> </t>
    </r>
    <r>
      <rPr>
        <sz val="9"/>
        <rFont val="宋体"/>
        <family val="0"/>
      </rPr>
      <t xml:space="preserve">
</t>
    </r>
  </si>
  <si>
    <r>
      <t>3、为国家宏观调控和农产品价格制定提供科学依据。</t>
    </r>
    <r>
      <rPr>
        <sz val="9"/>
        <rFont val="Arial"/>
        <family val="2"/>
      </rPr>
      <t xml:space="preserve"> </t>
    </r>
    <r>
      <rPr>
        <sz val="9"/>
        <rFont val="宋体"/>
        <family val="0"/>
      </rPr>
      <t xml:space="preserve">
</t>
    </r>
  </si>
  <si>
    <r>
      <t>4、为生产经营者加强经济核算和提高经济效益服务。</t>
    </r>
    <r>
      <rPr>
        <sz val="9"/>
        <rFont val="Arial"/>
        <family val="2"/>
      </rPr>
      <t xml:space="preserve"> </t>
    </r>
    <r>
      <rPr>
        <sz val="9"/>
        <rFont val="宋体"/>
        <family val="0"/>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</si>
</sst>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0.00_);[Red]\(0.00\)"/>
    <numFmt numFmtId="186" formatCode="0_ "/>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name val="Arial"/>
      <family val="2"/>
    </font>
    <font>
      <sz val="11"/>
      <color theme="1"/>
      <name val="Calibri"/>
      <family val="0"/>
    </font>
    <font>
      <sz val="11"/>
      <color rgb="FF9C0006"/>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2" fillId="16" borderId="0" applyNumberFormat="0" applyBorder="0" applyAlignment="0" applyProtection="0"/>
    <xf numFmtId="0" fontId="28" fillId="3" borderId="0" applyNumberFormat="0" applyBorder="0" applyAlignment="0" applyProtection="0"/>
    <xf numFmtId="0" fontId="2" fillId="0" borderId="0">
      <alignment/>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3"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83">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7" fillId="26" borderId="0" xfId="0" applyFont="1" applyFill="1" applyAlignment="1">
      <alignment vertical="center"/>
    </xf>
    <xf numFmtId="0" fontId="8" fillId="26" borderId="0" xfId="0" applyFont="1" applyFill="1" applyAlignment="1">
      <alignment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03" applyFont="1" applyAlignment="1">
      <alignment vertical="center"/>
      <protection/>
    </xf>
    <xf numFmtId="0" fontId="6" fillId="27" borderId="0" xfId="103" applyFont="1" applyFill="1" applyAlignment="1">
      <alignment vertical="center" wrapText="1"/>
      <protection/>
    </xf>
    <xf numFmtId="0" fontId="6" fillId="0" borderId="0" xfId="103" applyFont="1" applyAlignment="1">
      <alignment vertical="center"/>
      <protection/>
    </xf>
    <xf numFmtId="0" fontId="7" fillId="0" borderId="0" xfId="0" applyFont="1" applyAlignment="1">
      <alignment vertical="center"/>
    </xf>
    <xf numFmtId="49" fontId="8" fillId="0" borderId="0" xfId="103" applyNumberFormat="1" applyFont="1" applyFill="1" applyAlignment="1" applyProtection="1">
      <alignment vertical="center"/>
      <protection/>
    </xf>
    <xf numFmtId="176" fontId="8" fillId="0" borderId="0" xfId="103" applyNumberFormat="1" applyFont="1" applyAlignment="1">
      <alignment vertical="center"/>
      <protection/>
    </xf>
    <xf numFmtId="0" fontId="8" fillId="0" borderId="0" xfId="103" applyFont="1">
      <alignment/>
      <protection/>
    </xf>
    <xf numFmtId="2" fontId="5" fillId="0" borderId="0" xfId="103" applyNumberFormat="1" applyFont="1" applyFill="1" applyAlignment="1" applyProtection="1">
      <alignment horizontal="centerContinuous" vertical="center"/>
      <protection/>
    </xf>
    <xf numFmtId="2" fontId="9" fillId="0" borderId="0" xfId="103" applyNumberFormat="1" applyFont="1" applyFill="1" applyAlignment="1" applyProtection="1">
      <alignment horizontal="centerContinuous" vertical="center"/>
      <protection/>
    </xf>
    <xf numFmtId="2" fontId="8" fillId="0" borderId="0" xfId="103" applyNumberFormat="1" applyFont="1" applyFill="1" applyAlignment="1" applyProtection="1">
      <alignment horizontal="center" vertical="center"/>
      <protection/>
    </xf>
    <xf numFmtId="2" fontId="6" fillId="0" borderId="0" xfId="103" applyNumberFormat="1" applyFont="1" applyFill="1" applyAlignment="1" applyProtection="1">
      <alignment horizontal="right" vertical="center"/>
      <protection/>
    </xf>
    <xf numFmtId="0" fontId="6" fillId="0" borderId="10" xfId="84" applyFont="1" applyFill="1" applyBorder="1" applyAlignment="1">
      <alignment horizontal="left" vertical="center"/>
      <protection/>
    </xf>
    <xf numFmtId="176" fontId="8" fillId="0" borderId="0" xfId="103" applyNumberFormat="1" applyFont="1" applyFill="1" applyAlignment="1">
      <alignment horizontal="center" vertical="center"/>
      <protection/>
    </xf>
    <xf numFmtId="176" fontId="6" fillId="0" borderId="10" xfId="103"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wrapText="1"/>
      <protection/>
    </xf>
    <xf numFmtId="178" fontId="6" fillId="0" borderId="11" xfId="103" applyNumberFormat="1" applyFont="1" applyFill="1" applyBorder="1" applyAlignment="1" applyProtection="1">
      <alignment horizontal="right" vertical="center" wrapText="1"/>
      <protection/>
    </xf>
    <xf numFmtId="0" fontId="6" fillId="0" borderId="0" xfId="103"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49" fontId="3" fillId="0" borderId="0" xfId="103" applyNumberFormat="1" applyFont="1" applyFill="1" applyAlignment="1" applyProtection="1">
      <alignment vertical="center"/>
      <protection/>
    </xf>
    <xf numFmtId="176" fontId="8" fillId="0" borderId="0" xfId="103" applyNumberFormat="1" applyFont="1" applyFill="1" applyAlignment="1">
      <alignment vertical="center"/>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84"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3"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49" fontId="8" fillId="0" borderId="11" xfId="84" applyNumberFormat="1" applyFont="1" applyFill="1" applyBorder="1" applyAlignment="1" applyProtection="1">
      <alignment vertical="center"/>
      <protection/>
    </xf>
    <xf numFmtId="0" fontId="0" fillId="0" borderId="11" xfId="0" applyFill="1" applyBorder="1" applyAlignment="1">
      <alignment vertical="center"/>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103" applyNumberFormat="1" applyFont="1" applyFill="1" applyAlignment="1" applyProtection="1">
      <alignment horizontal="centerContinuous" vertical="center"/>
      <protection/>
    </xf>
    <xf numFmtId="0" fontId="8" fillId="0" borderId="0" xfId="103" applyNumberFormat="1" applyFont="1" applyFill="1" applyAlignment="1" applyProtection="1">
      <alignment horizontal="centerContinuous" vertical="center"/>
      <protection/>
    </xf>
    <xf numFmtId="0" fontId="6" fillId="0" borderId="0" xfId="103"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4"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0" fontId="8" fillId="0" borderId="11" xfId="0" applyFont="1" applyFill="1" applyBorder="1" applyAlignment="1">
      <alignment horizontal="left" vertical="center"/>
    </xf>
    <xf numFmtId="0" fontId="8" fillId="0" borderId="11"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5"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Alignment="1">
      <alignment vertical="center" wrapText="1"/>
    </xf>
    <xf numFmtId="49" fontId="6" fillId="0" borderId="11" xfId="0" applyNumberFormat="1" applyFont="1" applyFill="1" applyBorder="1" applyAlignment="1" applyProtection="1">
      <alignment horizontal="center" vertical="center" wrapText="1"/>
      <protection/>
    </xf>
    <xf numFmtId="49" fontId="8" fillId="0" borderId="12" xfId="84"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9" fontId="6" fillId="0" borderId="15" xfId="0" applyNumberFormat="1" applyFont="1" applyFill="1" applyBorder="1" applyAlignment="1">
      <alignment vertical="center" wrapText="1"/>
    </xf>
    <xf numFmtId="178" fontId="8" fillId="0" borderId="11" xfId="0" applyNumberFormat="1" applyFont="1" applyFill="1" applyBorder="1" applyAlignment="1">
      <alignment vertical="center"/>
    </xf>
    <xf numFmtId="0" fontId="3" fillId="0" borderId="0" xfId="85"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79" fontId="0" fillId="0" borderId="11" xfId="0" applyNumberFormat="1" applyFont="1" applyFill="1" applyBorder="1" applyAlignment="1" applyProtection="1">
      <alignment vertical="center"/>
      <protection/>
    </xf>
    <xf numFmtId="0" fontId="8" fillId="0" borderId="0" xfId="0" applyFont="1" applyAlignment="1">
      <alignment vertical="center"/>
    </xf>
    <xf numFmtId="0" fontId="9" fillId="0" borderId="0" xfId="103" applyNumberFormat="1" applyFont="1" applyFill="1" applyAlignment="1" applyProtection="1">
      <alignment vertical="center"/>
      <protection/>
    </xf>
    <xf numFmtId="0" fontId="6" fillId="0" borderId="0" xfId="0" applyFont="1" applyBorder="1" applyAlignment="1">
      <alignment vertical="center"/>
    </xf>
    <xf numFmtId="0" fontId="9" fillId="0" borderId="0" xfId="103"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82" fontId="0" fillId="0" borderId="11" xfId="0" applyNumberFormat="1" applyFont="1" applyFill="1" applyBorder="1" applyAlignment="1">
      <alignment horizontal="right" vertical="center"/>
    </xf>
    <xf numFmtId="178" fontId="8" fillId="0" borderId="11" xfId="0" applyNumberFormat="1" applyFont="1" applyBorder="1" applyAlignment="1">
      <alignment vertical="center"/>
    </xf>
    <xf numFmtId="178" fontId="7"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0" fillId="0" borderId="11" xfId="0" applyNumberFormat="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85" applyFont="1">
      <alignment/>
      <protection/>
    </xf>
    <xf numFmtId="0" fontId="2" fillId="0" borderId="0" xfId="85">
      <alignment/>
      <protection/>
    </xf>
    <xf numFmtId="0" fontId="8" fillId="0" borderId="0" xfId="84" applyFont="1" applyFill="1" applyAlignment="1">
      <alignment vertical="center"/>
      <protection/>
    </xf>
    <xf numFmtId="0" fontId="8" fillId="0" borderId="0" xfId="84" applyFont="1" applyFill="1" applyAlignment="1">
      <alignment horizontal="center" vertical="center"/>
      <protection/>
    </xf>
    <xf numFmtId="176" fontId="6" fillId="0" borderId="0" xfId="84" applyNumberFormat="1" applyFont="1" applyFill="1" applyAlignment="1" applyProtection="1">
      <alignment horizontal="right" vertical="center"/>
      <protection/>
    </xf>
    <xf numFmtId="0" fontId="12" fillId="0" borderId="0" xfId="84" applyFont="1" applyFill="1" applyAlignment="1">
      <alignment vertical="center"/>
      <protection/>
    </xf>
    <xf numFmtId="176" fontId="8" fillId="0" borderId="10" xfId="84" applyNumberFormat="1" applyFont="1" applyFill="1" applyBorder="1" applyAlignment="1">
      <alignment horizontal="center" vertical="center"/>
      <protection/>
    </xf>
    <xf numFmtId="0" fontId="8" fillId="0" borderId="10" xfId="84" applyFont="1" applyFill="1" applyBorder="1" applyAlignment="1">
      <alignment horizontal="center" vertical="center"/>
      <protection/>
    </xf>
    <xf numFmtId="0" fontId="12" fillId="0" borderId="0" xfId="84" applyFont="1" applyFill="1" applyBorder="1" applyAlignment="1">
      <alignment vertical="center"/>
      <protection/>
    </xf>
    <xf numFmtId="0" fontId="6" fillId="0" borderId="11" xfId="84" applyNumberFormat="1" applyFont="1" applyFill="1" applyBorder="1" applyAlignment="1" applyProtection="1">
      <alignment horizontal="centerContinuous" vertical="center"/>
      <protection/>
    </xf>
    <xf numFmtId="0" fontId="6" fillId="0" borderId="11" xfId="84" applyNumberFormat="1" applyFont="1" applyFill="1" applyBorder="1" applyAlignment="1" applyProtection="1">
      <alignment horizontal="center" vertical="center"/>
      <protection/>
    </xf>
    <xf numFmtId="176" fontId="6" fillId="0" borderId="17" xfId="84" applyNumberFormat="1" applyFont="1" applyFill="1" applyBorder="1" applyAlignment="1" applyProtection="1">
      <alignment horizontal="center" vertical="center"/>
      <protection/>
    </xf>
    <xf numFmtId="176" fontId="6" fillId="0" borderId="11" xfId="84" applyNumberFormat="1" applyFont="1" applyFill="1" applyBorder="1" applyAlignment="1" applyProtection="1">
      <alignment horizontal="center" vertical="center"/>
      <protection/>
    </xf>
    <xf numFmtId="49" fontId="8" fillId="0" borderId="12" xfId="84" applyNumberFormat="1" applyFont="1" applyFill="1" applyBorder="1" applyAlignment="1" applyProtection="1">
      <alignment horizontal="left" vertical="center" indent="1"/>
      <protection/>
    </xf>
    <xf numFmtId="49" fontId="6" fillId="0" borderId="12" xfId="84" applyNumberFormat="1" applyFont="1" applyFill="1" applyBorder="1" applyAlignment="1" applyProtection="1">
      <alignment horizontal="center" vertical="center"/>
      <protection/>
    </xf>
    <xf numFmtId="0" fontId="11" fillId="0" borderId="0" xfId="84" applyFont="1" applyFill="1" applyAlignment="1">
      <alignment vertical="center"/>
      <protection/>
    </xf>
    <xf numFmtId="0" fontId="3" fillId="0" borderId="0" xfId="85" applyFont="1" applyAlignment="1">
      <alignment horizontal="left"/>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0" fillId="26" borderId="0" xfId="0" applyFont="1" applyFill="1" applyAlignment="1">
      <alignment vertical="center" wrapText="1"/>
    </xf>
    <xf numFmtId="184" fontId="8" fillId="0" borderId="11" xfId="0" applyNumberFormat="1" applyFont="1" applyFill="1" applyBorder="1" applyAlignment="1">
      <alignment vertical="center"/>
    </xf>
    <xf numFmtId="184" fontId="8" fillId="0" borderId="11" xfId="0" applyNumberFormat="1" applyFont="1" applyBorder="1" applyAlignment="1">
      <alignment vertical="center"/>
    </xf>
    <xf numFmtId="0" fontId="6" fillId="0" borderId="10" xfId="84" applyFont="1" applyFill="1" applyBorder="1" applyAlignment="1">
      <alignment horizontal="left" vertical="center"/>
      <protection/>
    </xf>
    <xf numFmtId="178" fontId="8" fillId="0" borderId="11" xfId="103" applyNumberFormat="1" applyFont="1" applyFill="1" applyBorder="1" applyAlignment="1" applyProtection="1">
      <alignment horizontal="right" vertical="center" wrapText="1"/>
      <protection/>
    </xf>
    <xf numFmtId="177" fontId="6" fillId="0" borderId="11" xfId="0" applyNumberFormat="1" applyFont="1" applyFill="1" applyBorder="1" applyAlignment="1" applyProtection="1">
      <alignment horizontal="center" vertical="center" wrapText="1"/>
      <protection/>
    </xf>
    <xf numFmtId="0" fontId="0" fillId="0" borderId="11" xfId="0" applyBorder="1" applyAlignment="1">
      <alignment vertical="center" wrapText="1"/>
    </xf>
    <xf numFmtId="0" fontId="6" fillId="0" borderId="10" xfId="84" applyFont="1" applyFill="1" applyBorder="1" applyAlignment="1">
      <alignment horizontal="left" vertical="center"/>
      <protection/>
    </xf>
    <xf numFmtId="0" fontId="8" fillId="0" borderId="10" xfId="0" applyFont="1" applyBorder="1" applyAlignment="1">
      <alignment horizontal="left" vertical="center"/>
    </xf>
    <xf numFmtId="0" fontId="6" fillId="0" borderId="0" xfId="0" applyFont="1" applyFill="1" applyAlignment="1">
      <alignment vertical="center"/>
    </xf>
    <xf numFmtId="185" fontId="0" fillId="0" borderId="11" xfId="0" applyNumberFormat="1" applyFill="1" applyBorder="1" applyAlignment="1">
      <alignment horizontal="right" vertical="center"/>
    </xf>
    <xf numFmtId="185" fontId="6" fillId="0" borderId="11" xfId="0" applyNumberFormat="1" applyFont="1" applyFill="1" applyBorder="1" applyAlignment="1" applyProtection="1">
      <alignment horizontal="right" vertical="center"/>
      <protection/>
    </xf>
    <xf numFmtId="182" fontId="8" fillId="0" borderId="0" xfId="0" applyNumberFormat="1" applyFont="1" applyAlignment="1">
      <alignment vertical="center"/>
    </xf>
    <xf numFmtId="182" fontId="8" fillId="0" borderId="11" xfId="0" applyNumberFormat="1" applyFont="1" applyBorder="1" applyAlignment="1">
      <alignment vertical="center"/>
    </xf>
    <xf numFmtId="182" fontId="8" fillId="0" borderId="11" xfId="0" applyNumberFormat="1" applyFont="1" applyBorder="1" applyAlignment="1">
      <alignment horizontal="right" vertical="center"/>
    </xf>
    <xf numFmtId="182" fontId="8" fillId="0" borderId="0" xfId="0" applyNumberFormat="1" applyFont="1" applyAlignment="1">
      <alignment horizontal="right" vertical="center"/>
    </xf>
    <xf numFmtId="182" fontId="8" fillId="0" borderId="11" xfId="0" applyNumberFormat="1" applyFont="1" applyFill="1" applyBorder="1" applyAlignment="1">
      <alignment horizontal="right" vertical="center"/>
    </xf>
    <xf numFmtId="182" fontId="6" fillId="0" borderId="11" xfId="0" applyNumberFormat="1" applyFont="1" applyBorder="1" applyAlignment="1">
      <alignment horizontal="right" vertical="center"/>
    </xf>
    <xf numFmtId="178" fontId="6" fillId="0" borderId="11" xfId="0" applyNumberFormat="1" applyFont="1" applyFill="1" applyBorder="1" applyAlignment="1" applyProtection="1">
      <alignment horizontal="right" vertical="center"/>
      <protection/>
    </xf>
    <xf numFmtId="0" fontId="6" fillId="0" borderId="10" xfId="84" applyFont="1" applyFill="1" applyBorder="1" applyAlignment="1">
      <alignment horizontal="left" vertical="center"/>
      <protection/>
    </xf>
    <xf numFmtId="0" fontId="6" fillId="0" borderId="0" xfId="84" applyFont="1" applyFill="1" applyBorder="1" applyAlignment="1">
      <alignment horizontal="left" vertical="center"/>
      <protection/>
    </xf>
    <xf numFmtId="49" fontId="8" fillId="0" borderId="11" xfId="0" applyNumberFormat="1" applyFont="1" applyFill="1" applyBorder="1" applyAlignment="1" applyProtection="1">
      <alignment vertical="center" wrapText="1"/>
      <protection/>
    </xf>
    <xf numFmtId="182" fontId="6" fillId="0" borderId="11" xfId="0" applyNumberFormat="1" applyFont="1" applyFill="1" applyBorder="1" applyAlignment="1" applyProtection="1">
      <alignment horizontal="right" vertical="center"/>
      <protection/>
    </xf>
    <xf numFmtId="182" fontId="6" fillId="0" borderId="11" xfId="0" applyNumberFormat="1" applyFont="1" applyBorder="1" applyAlignment="1">
      <alignment vertical="center"/>
    </xf>
    <xf numFmtId="182" fontId="6" fillId="0" borderId="0" xfId="0" applyNumberFormat="1" applyFont="1" applyAlignment="1">
      <alignment vertical="center"/>
    </xf>
    <xf numFmtId="182" fontId="8" fillId="0" borderId="11" xfId="0" applyNumberFormat="1" applyFont="1" applyFill="1" applyBorder="1" applyAlignment="1" applyProtection="1">
      <alignment horizontal="right" vertical="center"/>
      <protection/>
    </xf>
    <xf numFmtId="182" fontId="6" fillId="0" borderId="11" xfId="0" applyNumberFormat="1" applyFont="1" applyBorder="1" applyAlignment="1">
      <alignment vertical="center"/>
    </xf>
    <xf numFmtId="182" fontId="6" fillId="0" borderId="11" xfId="0" applyNumberFormat="1" applyFont="1" applyFill="1" applyBorder="1" applyAlignment="1" applyProtection="1">
      <alignment horizontal="right" vertical="center"/>
      <protection/>
    </xf>
    <xf numFmtId="177" fontId="8" fillId="0" borderId="11" xfId="0" applyNumberFormat="1" applyFont="1" applyFill="1" applyBorder="1" applyAlignment="1" applyProtection="1">
      <alignment vertical="center" wrapText="1"/>
      <protection/>
    </xf>
    <xf numFmtId="182" fontId="6" fillId="0" borderId="11" xfId="0" applyNumberFormat="1" applyFont="1" applyFill="1" applyBorder="1" applyAlignment="1" applyProtection="1">
      <alignment vertical="center"/>
      <protection/>
    </xf>
    <xf numFmtId="182" fontId="8" fillId="0" borderId="11" xfId="0" applyNumberFormat="1" applyFont="1" applyFill="1" applyBorder="1" applyAlignment="1">
      <alignment vertical="center"/>
    </xf>
    <xf numFmtId="0" fontId="6" fillId="0" borderId="10" xfId="84" applyFont="1" applyFill="1" applyBorder="1" applyAlignment="1">
      <alignment horizontal="left" vertical="center"/>
      <protection/>
    </xf>
    <xf numFmtId="182" fontId="6"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vertical="center"/>
    </xf>
    <xf numFmtId="182" fontId="8" fillId="0" borderId="15" xfId="84" applyNumberFormat="1" applyFont="1" applyFill="1" applyBorder="1" applyAlignment="1" applyProtection="1">
      <alignment horizontal="right" vertical="center" wrapText="1"/>
      <protection/>
    </xf>
    <xf numFmtId="182" fontId="8" fillId="0" borderId="11" xfId="84" applyNumberFormat="1" applyFont="1" applyFill="1" applyBorder="1" applyAlignment="1" applyProtection="1">
      <alignment horizontal="right" vertical="center" wrapText="1"/>
      <protection/>
    </xf>
    <xf numFmtId="182" fontId="6" fillId="0" borderId="12" xfId="84" applyNumberFormat="1" applyFont="1" applyFill="1" applyBorder="1" applyAlignment="1" applyProtection="1">
      <alignment horizontal="center" vertical="center"/>
      <protection/>
    </xf>
    <xf numFmtId="182" fontId="6" fillId="0" borderId="11" xfId="0" applyNumberFormat="1" applyFont="1" applyFill="1" applyBorder="1" applyAlignment="1" applyProtection="1">
      <alignment horizontal="right" vertical="center"/>
      <protection/>
    </xf>
    <xf numFmtId="182" fontId="0" fillId="0" borderId="11" xfId="0" applyNumberFormat="1" applyFont="1" applyFill="1" applyBorder="1" applyAlignment="1">
      <alignment vertical="center"/>
    </xf>
    <xf numFmtId="49" fontId="8" fillId="0" borderId="11" xfId="0" applyNumberFormat="1" applyFont="1" applyFill="1" applyBorder="1" applyAlignment="1" applyProtection="1">
      <alignment vertical="center" wrapText="1"/>
      <protection/>
    </xf>
    <xf numFmtId="0" fontId="6" fillId="0" borderId="10" xfId="84" applyFont="1" applyFill="1" applyBorder="1" applyAlignment="1">
      <alignment horizontal="left" vertical="center"/>
      <protection/>
    </xf>
    <xf numFmtId="177" fontId="6" fillId="0" borderId="11" xfId="0" applyNumberFormat="1" applyFont="1" applyFill="1" applyBorder="1" applyAlignment="1" applyProtection="1">
      <alignment horizontal="center" vertical="center" wrapText="1"/>
      <protection/>
    </xf>
    <xf numFmtId="49" fontId="8" fillId="0" borderId="11" xfId="84" applyNumberFormat="1" applyFont="1" applyFill="1" applyBorder="1" applyAlignment="1" applyProtection="1">
      <alignment vertical="center" wrapText="1"/>
      <protection/>
    </xf>
    <xf numFmtId="49" fontId="8" fillId="0" borderId="12" xfId="84" applyNumberFormat="1" applyFont="1" applyFill="1" applyBorder="1" applyAlignment="1" applyProtection="1">
      <alignment vertical="center" wrapText="1"/>
      <protection/>
    </xf>
    <xf numFmtId="182" fontId="8" fillId="0" borderId="11" xfId="0" applyNumberFormat="1" applyFont="1" applyBorder="1" applyAlignment="1">
      <alignment vertical="center"/>
    </xf>
    <xf numFmtId="0" fontId="7" fillId="26" borderId="15"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vertical="center"/>
    </xf>
    <xf numFmtId="0" fontId="8" fillId="0" borderId="11" xfId="0" applyNumberFormat="1" applyFont="1" applyFill="1" applyBorder="1" applyAlignment="1">
      <alignment vertical="center"/>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178" fontId="8" fillId="0" borderId="11" xfId="0" applyNumberFormat="1" applyFont="1" applyBorder="1" applyAlignment="1">
      <alignment vertical="center"/>
    </xf>
    <xf numFmtId="182" fontId="8" fillId="0" borderId="11" xfId="0" applyNumberFormat="1" applyFont="1" applyFill="1" applyBorder="1" applyAlignment="1">
      <alignment horizontal="right" vertical="center"/>
    </xf>
    <xf numFmtId="0" fontId="6" fillId="0" borderId="0" xfId="0" applyFont="1" applyFill="1" applyAlignment="1">
      <alignment vertical="center"/>
    </xf>
    <xf numFmtId="0" fontId="7" fillId="26" borderId="14"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horizontal="right" vertical="center"/>
      <protection/>
    </xf>
    <xf numFmtId="178" fontId="8" fillId="0" borderId="11" xfId="0" applyNumberFormat="1" applyFont="1" applyFill="1" applyBorder="1" applyAlignment="1">
      <alignment vertical="center"/>
    </xf>
    <xf numFmtId="0" fontId="8" fillId="0" borderId="11" xfId="0" applyFont="1" applyBorder="1" applyAlignment="1">
      <alignment vertical="center"/>
    </xf>
    <xf numFmtId="185" fontId="8" fillId="0" borderId="11" xfId="0" applyNumberFormat="1" applyFont="1" applyFill="1" applyBorder="1" applyAlignment="1" applyProtection="1">
      <alignment horizontal="right" vertical="center"/>
      <protection/>
    </xf>
    <xf numFmtId="185" fontId="8" fillId="0" borderId="11" xfId="0" applyNumberFormat="1" applyFont="1" applyFill="1" applyBorder="1" applyAlignment="1">
      <alignment horizontal="right" vertical="center"/>
    </xf>
    <xf numFmtId="182" fontId="6" fillId="0" borderId="11" xfId="0" applyNumberFormat="1" applyFont="1" applyFill="1" applyBorder="1" applyAlignment="1" applyProtection="1">
      <alignment horizontal="right" vertical="center"/>
      <protection/>
    </xf>
    <xf numFmtId="182" fontId="8" fillId="0" borderId="11" xfId="0" applyNumberFormat="1" applyFont="1" applyFill="1" applyBorder="1" applyAlignment="1" applyProtection="1">
      <alignment horizontal="right" vertical="center"/>
      <protection/>
    </xf>
    <xf numFmtId="182" fontId="8" fillId="0" borderId="11" xfId="0" applyNumberFormat="1" applyFont="1" applyBorder="1" applyAlignment="1">
      <alignment vertical="center"/>
    </xf>
    <xf numFmtId="177" fontId="6" fillId="0" borderId="12" xfId="0" applyNumberFormat="1" applyFont="1" applyFill="1" applyBorder="1" applyAlignment="1" applyProtection="1">
      <alignment horizontal="left" vertical="center" wrapText="1"/>
      <protection/>
    </xf>
    <xf numFmtId="49" fontId="8" fillId="0" borderId="11" xfId="83" applyNumberFormat="1" applyFont="1" applyFill="1" applyBorder="1" applyAlignment="1" applyProtection="1">
      <alignment horizontal="left" vertical="center" wrapText="1"/>
      <protection/>
    </xf>
    <xf numFmtId="49" fontId="8" fillId="0" borderId="11" xfId="0" applyNumberFormat="1" applyFont="1" applyFill="1" applyBorder="1" applyAlignment="1">
      <alignment horizontal="center" vertical="center" wrapText="1"/>
    </xf>
    <xf numFmtId="182" fontId="8" fillId="0" borderId="11" xfId="0" applyNumberFormat="1" applyFont="1" applyFill="1" applyBorder="1" applyAlignment="1" applyProtection="1">
      <alignment horizontal="right" vertical="center"/>
      <protection/>
    </xf>
    <xf numFmtId="0" fontId="8" fillId="0" borderId="0" xfId="0" applyFont="1" applyAlignment="1">
      <alignment vertical="center"/>
    </xf>
    <xf numFmtId="49" fontId="8" fillId="0" borderId="11" xfId="0" applyNumberFormat="1" applyFont="1" applyFill="1" applyBorder="1" applyAlignment="1">
      <alignment horizontal="left" vertical="center" wrapText="1"/>
    </xf>
    <xf numFmtId="178" fontId="6" fillId="0" borderId="11" xfId="0" applyNumberFormat="1" applyFont="1" applyBorder="1" applyAlignment="1">
      <alignment vertical="center"/>
    </xf>
    <xf numFmtId="178" fontId="6" fillId="0" borderId="11" xfId="0" applyNumberFormat="1" applyFont="1" applyFill="1" applyBorder="1" applyAlignment="1" applyProtection="1">
      <alignment horizontal="right" vertical="center"/>
      <protection/>
    </xf>
    <xf numFmtId="184" fontId="7" fillId="0" borderId="11" xfId="0" applyNumberFormat="1" applyFont="1" applyFill="1" applyBorder="1" applyAlignment="1">
      <alignment horizontal="right" vertical="center"/>
    </xf>
    <xf numFmtId="49" fontId="8" fillId="0" borderId="11" xfId="0" applyNumberFormat="1" applyFont="1" applyFill="1" applyBorder="1" applyAlignment="1" applyProtection="1">
      <alignment vertical="center" wrapText="1"/>
      <protection/>
    </xf>
    <xf numFmtId="185" fontId="6" fillId="0" borderId="11" xfId="0" applyNumberFormat="1" applyFont="1" applyFill="1" applyBorder="1" applyAlignment="1" applyProtection="1">
      <alignment horizontal="right" vertical="center"/>
      <protection/>
    </xf>
    <xf numFmtId="182" fontId="8" fillId="0" borderId="11" xfId="0" applyNumberFormat="1" applyFont="1" applyFill="1" applyBorder="1" applyAlignment="1" applyProtection="1">
      <alignment horizontal="right" vertical="center"/>
      <protection/>
    </xf>
    <xf numFmtId="49" fontId="8" fillId="0" borderId="12" xfId="84" applyNumberFormat="1" applyFont="1" applyFill="1" applyBorder="1" applyAlignment="1" applyProtection="1">
      <alignment vertical="center"/>
      <protection/>
    </xf>
    <xf numFmtId="182" fontId="6" fillId="0" borderId="11" xfId="0" applyNumberFormat="1" applyFont="1" applyFill="1" applyBorder="1" applyAlignment="1" applyProtection="1">
      <alignment horizontal="right" vertical="center"/>
      <protection/>
    </xf>
    <xf numFmtId="182" fontId="8" fillId="0" borderId="11" xfId="0" applyNumberFormat="1" applyFont="1" applyBorder="1" applyAlignment="1">
      <alignment vertical="center"/>
    </xf>
    <xf numFmtId="182" fontId="7" fillId="26" borderId="11" xfId="0" applyNumberFormat="1" applyFont="1" applyFill="1" applyBorder="1" applyAlignment="1" applyProtection="1">
      <alignment horizontal="center" vertical="center"/>
      <protection/>
    </xf>
    <xf numFmtId="4" fontId="6" fillId="0" borderId="11" xfId="103"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185" fontId="8" fillId="0" borderId="11" xfId="0" applyNumberFormat="1" applyFont="1" applyFill="1" applyBorder="1" applyAlignment="1">
      <alignment horizontal="right" vertical="center"/>
    </xf>
    <xf numFmtId="185" fontId="8" fillId="0" borderId="11" xfId="0" applyNumberFormat="1" applyFont="1" applyFill="1" applyBorder="1" applyAlignment="1" applyProtection="1">
      <alignment horizontal="right" vertical="center"/>
      <protection/>
    </xf>
    <xf numFmtId="185" fontId="6" fillId="0" borderId="11" xfId="0" applyNumberFormat="1" applyFont="1" applyFill="1" applyBorder="1" applyAlignment="1">
      <alignment horizontal="right" vertical="center"/>
    </xf>
    <xf numFmtId="185" fontId="8" fillId="0" borderId="11" xfId="0" applyNumberFormat="1" applyFont="1" applyBorder="1" applyAlignment="1">
      <alignment vertical="center"/>
    </xf>
    <xf numFmtId="0" fontId="8" fillId="0" borderId="0" xfId="0" applyFont="1" applyFill="1" applyAlignment="1">
      <alignment vertical="center"/>
    </xf>
    <xf numFmtId="0" fontId="8" fillId="0" borderId="0" xfId="0" applyFont="1" applyAlignment="1">
      <alignment horizontal="left"/>
    </xf>
    <xf numFmtId="0" fontId="8" fillId="0" borderId="0" xfId="0" applyFont="1" applyAlignment="1">
      <alignment/>
    </xf>
    <xf numFmtId="49" fontId="8" fillId="0" borderId="11" xfId="83" applyNumberFormat="1" applyFont="1" applyFill="1" applyBorder="1" applyAlignment="1" applyProtection="1">
      <alignment horizontal="left" vertical="center" wrapText="1"/>
      <protection/>
    </xf>
    <xf numFmtId="178" fontId="6" fillId="0" borderId="11" xfId="0" applyNumberFormat="1" applyFont="1" applyFill="1" applyBorder="1" applyAlignment="1" applyProtection="1">
      <alignment horizontal="right" vertical="center"/>
      <protection/>
    </xf>
    <xf numFmtId="0" fontId="8" fillId="0" borderId="0" xfId="0" applyFont="1" applyAlignment="1">
      <alignment vertical="center"/>
    </xf>
    <xf numFmtId="178" fontId="8" fillId="0" borderId="11" xfId="0" applyNumberFormat="1" applyFont="1" applyFill="1" applyBorder="1" applyAlignment="1" applyProtection="1">
      <alignment horizontal="right" vertical="center"/>
      <protection/>
    </xf>
    <xf numFmtId="49" fontId="8" fillId="0" borderId="12" xfId="84" applyNumberFormat="1" applyFont="1" applyFill="1" applyBorder="1" applyAlignment="1" applyProtection="1">
      <alignment vertical="center"/>
      <protection/>
    </xf>
    <xf numFmtId="184" fontId="8" fillId="0" borderId="11" xfId="0" applyNumberFormat="1" applyFont="1" applyFill="1" applyBorder="1" applyAlignment="1">
      <alignment vertical="center"/>
    </xf>
    <xf numFmtId="178" fontId="6" fillId="0" borderId="11" xfId="0" applyNumberFormat="1" applyFont="1" applyBorder="1" applyAlignment="1">
      <alignment vertical="center"/>
    </xf>
    <xf numFmtId="184" fontId="8" fillId="0" borderId="11" xfId="0" applyNumberFormat="1" applyFont="1" applyFill="1" applyBorder="1" applyAlignment="1" applyProtection="1">
      <alignment vertical="center" wrapText="1"/>
      <protection/>
    </xf>
    <xf numFmtId="184" fontId="6" fillId="0" borderId="11" xfId="0" applyNumberFormat="1" applyFont="1" applyFill="1" applyBorder="1" applyAlignment="1">
      <alignment horizontal="right" vertical="center"/>
    </xf>
    <xf numFmtId="184" fontId="8" fillId="0" borderId="11" xfId="0" applyNumberFormat="1" applyFont="1" applyFill="1" applyBorder="1" applyAlignment="1">
      <alignment horizontal="right" vertical="center"/>
    </xf>
    <xf numFmtId="184" fontId="8"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lignment vertical="center"/>
    </xf>
    <xf numFmtId="184" fontId="8" fillId="0" borderId="11" xfId="0" applyNumberFormat="1" applyFont="1" applyBorder="1" applyAlignment="1">
      <alignment vertical="center"/>
    </xf>
    <xf numFmtId="0" fontId="8" fillId="0" borderId="11" xfId="0" applyNumberFormat="1" applyFont="1" applyFill="1" applyBorder="1" applyAlignment="1">
      <alignment vertical="center"/>
    </xf>
    <xf numFmtId="184" fontId="8" fillId="0" borderId="0" xfId="0" applyNumberFormat="1" applyFont="1" applyAlignment="1">
      <alignment vertical="center"/>
    </xf>
    <xf numFmtId="179" fontId="8" fillId="0" borderId="11" xfId="0" applyNumberFormat="1" applyFont="1" applyFill="1" applyBorder="1" applyAlignment="1" applyProtection="1">
      <alignment horizontal="right" vertical="center"/>
      <protection/>
    </xf>
    <xf numFmtId="0" fontId="8" fillId="0" borderId="11" xfId="0" applyFont="1" applyBorder="1" applyAlignment="1">
      <alignment vertical="center"/>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85" fontId="6" fillId="0" borderId="11" xfId="0" applyNumberFormat="1" applyFont="1" applyFill="1" applyBorder="1" applyAlignment="1" applyProtection="1">
      <alignment horizontal="right" vertical="center"/>
      <protection/>
    </xf>
    <xf numFmtId="0" fontId="13"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center" wrapText="1"/>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84" applyNumberFormat="1" applyFont="1" applyFill="1" applyAlignment="1" applyProtection="1">
      <alignment horizontal="center" vertical="center"/>
      <protection/>
    </xf>
    <xf numFmtId="0" fontId="3" fillId="0" borderId="0" xfId="85" applyFont="1" applyAlignment="1">
      <alignment horizontal="left" vertical="center" wrapText="1"/>
      <protection/>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0" xfId="0" applyFont="1" applyAlignment="1">
      <alignment horizontal="left" vertical="center"/>
    </xf>
    <xf numFmtId="0" fontId="6" fillId="0" borderId="18"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9" fillId="0" borderId="0" xfId="103"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0" borderId="18"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0" xfId="84" applyFont="1" applyFill="1" applyBorder="1" applyAlignment="1">
      <alignment horizontal="left" vertical="center"/>
      <protection/>
    </xf>
    <xf numFmtId="0" fontId="6" fillId="0" borderId="0" xfId="0" applyFont="1" applyBorder="1" applyAlignment="1">
      <alignment horizontal="right" vertical="center"/>
    </xf>
    <xf numFmtId="0" fontId="3" fillId="0" borderId="0" xfId="0" applyFont="1" applyAlignment="1">
      <alignment horizontal="left" vertical="center" wrapText="1"/>
    </xf>
    <xf numFmtId="0" fontId="11" fillId="0" borderId="0" xfId="0" applyFont="1" applyAlignment="1">
      <alignment horizontal="left" vertical="center" wrapText="1"/>
    </xf>
    <xf numFmtId="0" fontId="5" fillId="0" borderId="0" xfId="0" applyFont="1" applyAlignment="1">
      <alignment horizontal="center" vertical="center"/>
    </xf>
    <xf numFmtId="0" fontId="6" fillId="0" borderId="10" xfId="84" applyFont="1" applyFill="1" applyBorder="1" applyAlignment="1">
      <alignment horizontal="left" vertical="center"/>
      <protection/>
    </xf>
    <xf numFmtId="0" fontId="6" fillId="0" borderId="0" xfId="84" applyFont="1" applyFill="1" applyBorder="1" applyAlignment="1">
      <alignment horizontal="left" vertical="center"/>
      <protection/>
    </xf>
    <xf numFmtId="49" fontId="6" fillId="0" borderId="11" xfId="0" applyNumberFormat="1" applyFont="1" applyBorder="1" applyAlignment="1">
      <alignment horizontal="center" vertic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6" fillId="0" borderId="10" xfId="84" applyFont="1" applyFill="1" applyBorder="1" applyAlignment="1">
      <alignment horizontal="left" vertical="center"/>
      <protection/>
    </xf>
    <xf numFmtId="0" fontId="6" fillId="0" borderId="0" xfId="0" applyFont="1" applyFill="1" applyAlignment="1">
      <alignment horizontal="left" vertical="center" wrapText="1"/>
    </xf>
    <xf numFmtId="0" fontId="9" fillId="0" borderId="0" xfId="0" applyFont="1" applyAlignment="1">
      <alignment horizontal="center" vertical="center"/>
    </xf>
    <xf numFmtId="0" fontId="6" fillId="0" borderId="18"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26" borderId="18"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7" xfId="0"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1" xfId="0" applyNumberFormat="1" applyFont="1" applyFill="1" applyBorder="1" applyAlignment="1" applyProtection="1">
      <alignment horizontal="center" vertical="center" wrapText="1"/>
      <protection/>
    </xf>
    <xf numFmtId="0" fontId="8" fillId="0" borderId="0" xfId="0" applyFont="1" applyAlignment="1">
      <alignment horizontal="left"/>
    </xf>
    <xf numFmtId="49" fontId="6" fillId="0" borderId="11" xfId="103" applyNumberFormat="1" applyFont="1" applyFill="1" applyBorder="1" applyAlignment="1" applyProtection="1">
      <alignment horizontal="center" vertical="center" wrapText="1"/>
      <protection/>
    </xf>
    <xf numFmtId="176" fontId="6" fillId="0" borderId="11" xfId="103" applyNumberFormat="1" applyFont="1" applyFill="1" applyBorder="1" applyAlignment="1" applyProtection="1">
      <alignment horizontal="center" vertical="center" wrapText="1"/>
      <protection/>
    </xf>
    <xf numFmtId="184" fontId="3" fillId="0" borderId="0" xfId="0" applyNumberFormat="1" applyFont="1" applyAlignment="1">
      <alignment horizontal="left" vertical="center" wrapText="1"/>
    </xf>
    <xf numFmtId="0" fontId="7" fillId="26" borderId="12"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1" xfId="0" applyNumberFormat="1" applyFont="1" applyFill="1" applyBorder="1" applyAlignment="1" applyProtection="1">
      <alignment horizontal="center" vertical="center"/>
      <protection/>
    </xf>
    <xf numFmtId="0" fontId="7" fillId="26" borderId="17" xfId="0" applyNumberFormat="1" applyFont="1" applyFill="1" applyBorder="1" applyAlignment="1" applyProtection="1">
      <alignment horizontal="center" vertical="center"/>
      <protection/>
    </xf>
    <xf numFmtId="0" fontId="7" fillId="26" borderId="18"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0" fillId="26" borderId="12" xfId="0" applyNumberFormat="1" applyFont="1" applyFill="1" applyBorder="1" applyAlignment="1" applyProtection="1">
      <alignment horizontal="center" vertical="center" wrapText="1"/>
      <protection/>
    </xf>
    <xf numFmtId="0" fontId="7" fillId="26" borderId="14" xfId="0" applyNumberFormat="1" applyFont="1" applyFill="1" applyBorder="1" applyAlignment="1" applyProtection="1">
      <alignment horizontal="center" vertical="center"/>
      <protection/>
    </xf>
    <xf numFmtId="182" fontId="7" fillId="26"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26" borderId="15" xfId="0" applyNumberFormat="1" applyFont="1" applyFill="1" applyBorder="1" applyAlignment="1" applyProtection="1">
      <alignment horizontal="center" vertical="center" wrapText="1"/>
      <protection/>
    </xf>
    <xf numFmtId="182" fontId="0" fillId="26" borderId="11" xfId="0" applyNumberFormat="1" applyFont="1" applyFill="1" applyBorder="1" applyAlignment="1" applyProtection="1">
      <alignment vertical="center" wrapText="1"/>
      <protection/>
    </xf>
    <xf numFmtId="0" fontId="7" fillId="26"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vertical="center" wrapText="1"/>
    </xf>
    <xf numFmtId="0" fontId="0" fillId="0" borderId="11" xfId="0" applyFont="1" applyFill="1" applyBorder="1" applyAlignment="1">
      <alignment vertical="center" wrapText="1"/>
    </xf>
    <xf numFmtId="0" fontId="7" fillId="26" borderId="11" xfId="0" applyNumberFormat="1" applyFont="1" applyFill="1" applyBorder="1" applyAlignment="1" applyProtection="1">
      <alignment horizontal="center" vertical="center" wrapText="1"/>
      <protection/>
    </xf>
    <xf numFmtId="0" fontId="0" fillId="26" borderId="11" xfId="0" applyNumberFormat="1" applyFont="1" applyFill="1" applyBorder="1" applyAlignment="1" applyProtection="1">
      <alignment horizontal="center" vertical="center" wrapText="1"/>
      <protection/>
    </xf>
    <xf numFmtId="0" fontId="0" fillId="26" borderId="11" xfId="0" applyNumberFormat="1" applyFont="1" applyFill="1" applyBorder="1" applyAlignment="1" applyProtection="1">
      <alignment vertical="center" wrapText="1"/>
      <protection/>
    </xf>
    <xf numFmtId="0" fontId="0" fillId="0" borderId="16" xfId="0" applyFont="1" applyFill="1" applyBorder="1" applyAlignment="1">
      <alignment vertical="center" wrapText="1"/>
    </xf>
    <xf numFmtId="182" fontId="0" fillId="26" borderId="17" xfId="0" applyNumberFormat="1" applyFont="1" applyFill="1" applyBorder="1" applyAlignment="1" applyProtection="1">
      <alignment vertical="center"/>
      <protection/>
    </xf>
    <xf numFmtId="182" fontId="0" fillId="26" borderId="19" xfId="0" applyNumberFormat="1" applyFont="1" applyFill="1" applyBorder="1" applyAlignment="1" applyProtection="1">
      <alignment vertical="center" wrapText="1"/>
      <protection/>
    </xf>
    <xf numFmtId="182" fontId="0" fillId="26" borderId="11" xfId="0" applyNumberFormat="1" applyFont="1" applyFill="1" applyBorder="1" applyAlignment="1" applyProtection="1">
      <alignment vertical="center"/>
      <protection/>
    </xf>
    <xf numFmtId="182" fontId="0" fillId="26" borderId="13" xfId="0" applyNumberFormat="1" applyFont="1" applyFill="1" applyBorder="1" applyAlignment="1" applyProtection="1">
      <alignment vertical="center" wrapText="1"/>
      <protection/>
    </xf>
    <xf numFmtId="0" fontId="0" fillId="26" borderId="12" xfId="0" applyNumberFormat="1" applyFont="1" applyFill="1" applyBorder="1" applyAlignment="1" applyProtection="1">
      <alignment horizontal="center" vertical="center"/>
      <protection/>
    </xf>
    <xf numFmtId="184" fontId="0" fillId="26" borderId="11" xfId="0" applyNumberFormat="1" applyFont="1" applyFill="1" applyBorder="1" applyAlignment="1" applyProtection="1">
      <alignment vertical="center"/>
      <protection/>
    </xf>
    <xf numFmtId="184" fontId="0" fillId="26" borderId="11" xfId="0" applyNumberFormat="1" applyFont="1" applyFill="1" applyBorder="1" applyAlignment="1" applyProtection="1">
      <alignment vertical="center" wrapText="1"/>
      <protection/>
    </xf>
    <xf numFmtId="182" fontId="0" fillId="26" borderId="17" xfId="0" applyNumberFormat="1" applyFont="1" applyFill="1" applyBorder="1" applyAlignment="1" applyProtection="1">
      <alignment vertical="center" wrapText="1"/>
      <protection/>
    </xf>
    <xf numFmtId="0" fontId="0" fillId="26" borderId="11" xfId="0" applyFont="1" applyFill="1" applyBorder="1" applyAlignment="1">
      <alignment horizontal="center" vertical="center"/>
    </xf>
    <xf numFmtId="0" fontId="0"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26"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82" fontId="0" fillId="27" borderId="11" xfId="0" applyNumberFormat="1" applyFont="1" applyFill="1" applyBorder="1" applyAlignment="1" applyProtection="1">
      <alignment vertical="center"/>
      <protection/>
    </xf>
    <xf numFmtId="0" fontId="0" fillId="26" borderId="0" xfId="0" applyFont="1" applyFill="1" applyAlignment="1">
      <alignment horizontal="center" vertical="center"/>
    </xf>
    <xf numFmtId="0" fontId="0" fillId="27"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left" vertical="center" wrapText="1"/>
    </xf>
    <xf numFmtId="0" fontId="0" fillId="27"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wrapText="1"/>
      <protection/>
    </xf>
    <xf numFmtId="49" fontId="0" fillId="0" borderId="12" xfId="0" applyNumberFormat="1" applyFont="1" applyFill="1" applyBorder="1" applyAlignment="1">
      <alignment horizontal="left" vertical="center" wrapText="1"/>
    </xf>
  </cellXfs>
  <cellStyles count="11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2014年附表" xfId="83"/>
    <cellStyle name="常规_Sheet1" xfId="84"/>
    <cellStyle name="常规_附件1：2016年部门预算和“三公”经费预算公开表样" xfId="85"/>
    <cellStyle name="Hyperlink" xfId="86"/>
    <cellStyle name="好" xfId="87"/>
    <cellStyle name="好 2" xfId="88"/>
    <cellStyle name="好_（新增预算公开表20160201）2016年鞍山市市本级一般公共预算经济分类预算表" xfId="89"/>
    <cellStyle name="好_StartUp" xfId="90"/>
    <cellStyle name="好_填报模板 " xfId="91"/>
    <cellStyle name="汇总" xfId="92"/>
    <cellStyle name="Currency" xfId="93"/>
    <cellStyle name="Currency [0]" xfId="94"/>
    <cellStyle name="计算" xfId="95"/>
    <cellStyle name="计算 2" xfId="96"/>
    <cellStyle name="检查单元格" xfId="97"/>
    <cellStyle name="检查单元格 2" xfId="98"/>
    <cellStyle name="解释性文本" xfId="99"/>
    <cellStyle name="警告文本" xfId="100"/>
    <cellStyle name="链接单元格" xfId="101"/>
    <cellStyle name="Comma" xfId="102"/>
    <cellStyle name="Comma [0]" xfId="103"/>
    <cellStyle name="强调文字颜色 1" xfId="104"/>
    <cellStyle name="强调文字颜色 1 2" xfId="105"/>
    <cellStyle name="强调文字颜色 2" xfId="106"/>
    <cellStyle name="强调文字颜色 2 2" xfId="107"/>
    <cellStyle name="强调文字颜色 3" xfId="108"/>
    <cellStyle name="强调文字颜色 3 2" xfId="109"/>
    <cellStyle name="强调文字颜色 4" xfId="110"/>
    <cellStyle name="强调文字颜色 4 2" xfId="111"/>
    <cellStyle name="强调文字颜色 5" xfId="112"/>
    <cellStyle name="强调文字颜色 5 2" xfId="113"/>
    <cellStyle name="强调文字颜色 6" xfId="114"/>
    <cellStyle name="强调文字颜色 6 2" xfId="115"/>
    <cellStyle name="适中" xfId="116"/>
    <cellStyle name="适中 2" xfId="117"/>
    <cellStyle name="输出" xfId="118"/>
    <cellStyle name="输出 2" xfId="119"/>
    <cellStyle name="输入" xfId="120"/>
    <cellStyle name="输入 2" xfId="121"/>
    <cellStyle name="Followed Hyperlink" xfId="122"/>
    <cellStyle name="着色 1" xfId="123"/>
    <cellStyle name="着色 2" xfId="124"/>
    <cellStyle name="着色 3" xfId="125"/>
    <cellStyle name="着色 4" xfId="126"/>
    <cellStyle name="着色 5" xfId="127"/>
    <cellStyle name="着色 6" xfId="128"/>
    <cellStyle name="注释" xfId="129"/>
    <cellStyle name="注释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zoomScalePageLayoutView="0" workbookViewId="0" topLeftCell="A1">
      <selection activeCell="A11" sqref="A11:P11"/>
    </sheetView>
  </sheetViews>
  <sheetFormatPr defaultColWidth="7" defaultRowHeight="11.25"/>
  <cols>
    <col min="1" max="5" width="8.83203125" style="147" customWidth="1"/>
    <col min="6" max="6" width="8.83203125" style="144" customWidth="1"/>
    <col min="7" max="16" width="8.83203125" style="147" customWidth="1"/>
    <col min="17" max="19" width="7" style="147" customWidth="1"/>
    <col min="20" max="20" width="50.83203125" style="147" customWidth="1"/>
    <col min="21" max="16384" width="7" style="147" customWidth="1"/>
  </cols>
  <sheetData>
    <row r="1" spans="1:26" ht="15" customHeight="1">
      <c r="A1" s="14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44"/>
      <c r="Y4"/>
      <c r="Z4"/>
    </row>
    <row r="5" spans="1:26" s="144" customFormat="1" ht="36" customHeight="1">
      <c r="A5" s="149" t="s">
        <v>0</v>
      </c>
      <c r="W5" s="150"/>
      <c r="X5" s="92"/>
      <c r="Y5" s="92"/>
      <c r="Z5" s="92"/>
    </row>
    <row r="6" spans="4:26" ht="10.5" customHeight="1">
      <c r="D6" s="144"/>
      <c r="U6" s="144"/>
      <c r="V6" s="144"/>
      <c r="W6" s="144"/>
      <c r="X6" s="144"/>
      <c r="Y6"/>
      <c r="Z6"/>
    </row>
    <row r="7" spans="4:26" ht="10.5" customHeight="1">
      <c r="D7" s="144"/>
      <c r="N7" s="144"/>
      <c r="O7" s="144"/>
      <c r="U7" s="144"/>
      <c r="V7" s="144"/>
      <c r="W7" s="144"/>
      <c r="X7" s="144"/>
      <c r="Y7"/>
      <c r="Z7"/>
    </row>
    <row r="8" spans="1:26" s="145" customFormat="1" ht="66.75" customHeight="1">
      <c r="A8" s="267" t="s">
        <v>585</v>
      </c>
      <c r="B8" s="268"/>
      <c r="C8" s="268"/>
      <c r="D8" s="268"/>
      <c r="E8" s="268"/>
      <c r="F8" s="268"/>
      <c r="G8" s="268"/>
      <c r="H8" s="268"/>
      <c r="I8" s="268"/>
      <c r="J8" s="268"/>
      <c r="K8" s="268"/>
      <c r="L8" s="268"/>
      <c r="M8" s="268"/>
      <c r="N8" s="268"/>
      <c r="O8" s="268"/>
      <c r="P8" s="268"/>
      <c r="Q8" s="151"/>
      <c r="R8" s="151"/>
      <c r="S8" s="151"/>
      <c r="T8" s="152"/>
      <c r="U8" s="151"/>
      <c r="V8" s="151"/>
      <c r="W8" s="151"/>
      <c r="X8" s="151"/>
      <c r="Y8"/>
      <c r="Z8"/>
    </row>
    <row r="9" spans="1:26" ht="19.5" customHeight="1">
      <c r="A9" s="269"/>
      <c r="B9" s="269"/>
      <c r="C9" s="269"/>
      <c r="D9" s="269"/>
      <c r="E9" s="269"/>
      <c r="F9" s="269"/>
      <c r="G9" s="269"/>
      <c r="H9" s="269"/>
      <c r="I9" s="269"/>
      <c r="J9" s="269"/>
      <c r="K9" s="269"/>
      <c r="L9" s="269"/>
      <c r="M9" s="269"/>
      <c r="N9" s="269"/>
      <c r="O9" s="269"/>
      <c r="P9" s="144"/>
      <c r="T9" s="153"/>
      <c r="U9" s="144"/>
      <c r="V9" s="144"/>
      <c r="W9" s="144"/>
      <c r="X9" s="144"/>
      <c r="Y9"/>
      <c r="Z9"/>
    </row>
    <row r="10" spans="1:26" ht="10.5" customHeight="1">
      <c r="A10" s="144"/>
      <c r="B10" s="144"/>
      <c r="D10" s="144"/>
      <c r="E10" s="144"/>
      <c r="H10" s="144"/>
      <c r="N10" s="144"/>
      <c r="O10" s="144"/>
      <c r="U10" s="144"/>
      <c r="V10" s="144"/>
      <c r="X10" s="144"/>
      <c r="Y10"/>
      <c r="Z10"/>
    </row>
    <row r="11" spans="1:26" ht="77.25" customHeight="1">
      <c r="A11" s="270"/>
      <c r="B11" s="270"/>
      <c r="C11" s="270"/>
      <c r="D11" s="270"/>
      <c r="E11" s="270"/>
      <c r="F11" s="270"/>
      <c r="G11" s="270"/>
      <c r="H11" s="270"/>
      <c r="I11" s="270"/>
      <c r="J11" s="270"/>
      <c r="K11" s="270"/>
      <c r="L11" s="270"/>
      <c r="M11" s="270"/>
      <c r="N11" s="270"/>
      <c r="O11" s="270"/>
      <c r="P11" s="270"/>
      <c r="U11" s="144"/>
      <c r="V11" s="144"/>
      <c r="X11" s="144"/>
      <c r="Y11"/>
      <c r="Z11"/>
    </row>
    <row r="12" spans="1:26" ht="56.25" customHeight="1">
      <c r="A12" s="271"/>
      <c r="B12" s="272"/>
      <c r="C12" s="272"/>
      <c r="D12" s="272"/>
      <c r="E12" s="272"/>
      <c r="F12" s="272"/>
      <c r="G12" s="272"/>
      <c r="H12" s="272"/>
      <c r="I12" s="272"/>
      <c r="J12" s="272"/>
      <c r="K12" s="272"/>
      <c r="L12" s="272"/>
      <c r="M12" s="272"/>
      <c r="N12" s="272"/>
      <c r="O12" s="272"/>
      <c r="P12" s="272"/>
      <c r="S12" s="144"/>
      <c r="T12" s="144"/>
      <c r="U12" s="144"/>
      <c r="V12" s="144"/>
      <c r="W12" s="144"/>
      <c r="X12" s="144"/>
      <c r="Y12"/>
      <c r="Z12"/>
    </row>
    <row r="13" spans="8:26" ht="10.5" customHeight="1">
      <c r="H13" s="144"/>
      <c r="R13" s="144"/>
      <c r="S13" s="144"/>
      <c r="U13" s="144"/>
      <c r="V13" s="144"/>
      <c r="W13" s="144"/>
      <c r="X13" s="144"/>
      <c r="Y13"/>
      <c r="Z13"/>
    </row>
    <row r="14" spans="1:26" s="146" customFormat="1" ht="25.5" customHeight="1">
      <c r="A14" s="273"/>
      <c r="B14" s="273"/>
      <c r="C14" s="273"/>
      <c r="D14" s="273"/>
      <c r="E14" s="273"/>
      <c r="F14" s="273"/>
      <c r="G14" s="273"/>
      <c r="H14" s="273"/>
      <c r="I14" s="273"/>
      <c r="J14" s="273"/>
      <c r="K14" s="273"/>
      <c r="L14" s="273"/>
      <c r="M14" s="273"/>
      <c r="N14" s="273"/>
      <c r="O14" s="273"/>
      <c r="P14" s="273"/>
      <c r="R14" s="154"/>
      <c r="S14" s="154"/>
      <c r="U14" s="154"/>
      <c r="V14" s="154"/>
      <c r="W14" s="154"/>
      <c r="X14" s="154"/>
      <c r="Y14" s="154"/>
      <c r="Z14" s="154"/>
    </row>
    <row r="15" spans="1:26" s="146" customFormat="1" ht="25.5" customHeight="1">
      <c r="A15" s="274"/>
      <c r="B15" s="274"/>
      <c r="C15" s="274"/>
      <c r="D15" s="274"/>
      <c r="E15" s="274"/>
      <c r="F15" s="274"/>
      <c r="G15" s="274"/>
      <c r="H15" s="274"/>
      <c r="I15" s="274"/>
      <c r="J15" s="274"/>
      <c r="K15" s="274"/>
      <c r="L15" s="274"/>
      <c r="M15" s="274"/>
      <c r="N15" s="274"/>
      <c r="O15" s="274"/>
      <c r="P15" s="274"/>
      <c r="S15" s="154"/>
      <c r="T15" s="154"/>
      <c r="U15" s="154"/>
      <c r="V15" s="154"/>
      <c r="W15" s="154"/>
      <c r="X15"/>
      <c r="Y15"/>
      <c r="Z15" s="154"/>
    </row>
    <row r="16" spans="15:26" ht="10.5">
      <c r="O16" s="144"/>
      <c r="V16"/>
      <c r="W16"/>
      <c r="X16"/>
      <c r="Y16"/>
      <c r="Z16" s="144"/>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144"/>
    </row>
    <row r="21" ht="10.5">
      <c r="M21" s="144"/>
    </row>
    <row r="22" ht="10.5">
      <c r="B22" s="14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7">
      <selection activeCell="F14" sqref="F14"/>
    </sheetView>
  </sheetViews>
  <sheetFormatPr defaultColWidth="9.33203125" defaultRowHeight="11.25"/>
  <cols>
    <col min="1" max="1" width="128.83203125" style="0" customWidth="1"/>
  </cols>
  <sheetData>
    <row r="1" ht="33" customHeight="1">
      <c r="A1" s="50" t="s">
        <v>2</v>
      </c>
    </row>
    <row r="2" s="142" customFormat="1" ht="21.75" customHeight="1">
      <c r="A2" s="143" t="s">
        <v>3</v>
      </c>
    </row>
    <row r="3" s="142" customFormat="1" ht="21.75" customHeight="1">
      <c r="A3" s="143" t="s">
        <v>4</v>
      </c>
    </row>
    <row r="4" s="142" customFormat="1" ht="21.75" customHeight="1">
      <c r="A4" s="143" t="s">
        <v>5</v>
      </c>
    </row>
    <row r="5" s="142" customFormat="1" ht="21.75" customHeight="1">
      <c r="A5" s="143" t="s">
        <v>6</v>
      </c>
    </row>
    <row r="6" s="142" customFormat="1" ht="21.75" customHeight="1">
      <c r="A6" s="143" t="s">
        <v>7</v>
      </c>
    </row>
    <row r="7" s="142" customFormat="1" ht="21.75" customHeight="1">
      <c r="A7" s="143" t="s">
        <v>8</v>
      </c>
    </row>
    <row r="8" s="142" customFormat="1" ht="21.75" customHeight="1">
      <c r="A8" s="143" t="s">
        <v>9</v>
      </c>
    </row>
    <row r="9" s="142" customFormat="1" ht="21.75" customHeight="1">
      <c r="A9" s="143" t="s">
        <v>10</v>
      </c>
    </row>
    <row r="10" s="142" customFormat="1" ht="21.75" customHeight="1">
      <c r="A10" s="143" t="s">
        <v>11</v>
      </c>
    </row>
    <row r="11" s="142" customFormat="1" ht="21.75" customHeight="1">
      <c r="A11" s="143" t="s">
        <v>12</v>
      </c>
    </row>
    <row r="12" s="142" customFormat="1" ht="21.75" customHeight="1">
      <c r="A12" s="143" t="s">
        <v>13</v>
      </c>
    </row>
    <row r="13" s="142" customFormat="1" ht="21.75" customHeight="1">
      <c r="A13" s="143" t="s">
        <v>14</v>
      </c>
    </row>
    <row r="14" s="142" customFormat="1" ht="21.75" customHeight="1">
      <c r="A14" s="143" t="s">
        <v>15</v>
      </c>
    </row>
    <row r="15" s="142" customFormat="1" ht="21.75" customHeight="1">
      <c r="A15" s="143" t="s">
        <v>16</v>
      </c>
    </row>
    <row r="16" s="142" customFormat="1" ht="21.75" customHeight="1">
      <c r="A16" s="143" t="s">
        <v>17</v>
      </c>
    </row>
    <row r="17" s="142" customFormat="1" ht="21.75" customHeight="1">
      <c r="A17" s="143" t="s">
        <v>18</v>
      </c>
    </row>
    <row r="18" s="142" customFormat="1" ht="21.75" customHeight="1">
      <c r="A18" s="143" t="s">
        <v>19</v>
      </c>
    </row>
    <row r="19" s="142" customFormat="1" ht="21.75" customHeight="1">
      <c r="A19" s="143" t="s">
        <v>20</v>
      </c>
    </row>
    <row r="20" s="142" customFormat="1" ht="21.75" customHeight="1">
      <c r="A20" s="143" t="s">
        <v>21</v>
      </c>
    </row>
    <row r="21" s="142"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6"/>
  <sheetViews>
    <sheetView zoomScalePageLayoutView="0" workbookViewId="0" topLeftCell="A13">
      <selection activeCell="C20" sqref="C20"/>
    </sheetView>
  </sheetViews>
  <sheetFormatPr defaultColWidth="12" defaultRowHeight="11.25"/>
  <cols>
    <col min="1" max="1" width="52.66015625" style="126" customWidth="1"/>
    <col min="2" max="2" width="21.5" style="126" customWidth="1"/>
    <col min="3" max="3" width="48.66015625" style="126" customWidth="1"/>
    <col min="4" max="4" width="22.16015625" style="126" customWidth="1"/>
    <col min="5" max="16384" width="12" style="126" customWidth="1"/>
  </cols>
  <sheetData>
    <row r="1" spans="1:22" ht="27.75">
      <c r="A1" s="275" t="s">
        <v>22</v>
      </c>
      <c r="B1" s="275"/>
      <c r="C1" s="275"/>
      <c r="D1" s="275"/>
      <c r="E1" s="127"/>
      <c r="F1" s="127"/>
      <c r="G1" s="127"/>
      <c r="H1" s="127"/>
      <c r="I1" s="127"/>
      <c r="J1" s="127"/>
      <c r="K1" s="127"/>
      <c r="L1" s="127"/>
      <c r="M1" s="127"/>
      <c r="N1" s="127"/>
      <c r="O1" s="127"/>
      <c r="P1" s="127"/>
      <c r="Q1" s="127"/>
      <c r="R1" s="127"/>
      <c r="S1" s="127"/>
      <c r="T1" s="127"/>
      <c r="U1" s="127"/>
      <c r="V1" s="127"/>
    </row>
    <row r="2" spans="1:22" ht="15">
      <c r="A2" s="128"/>
      <c r="B2" s="128"/>
      <c r="C2" s="128"/>
      <c r="D2" s="129" t="s">
        <v>23</v>
      </c>
      <c r="E2" s="130"/>
      <c r="F2" s="130"/>
      <c r="G2" s="130"/>
      <c r="H2" s="130"/>
      <c r="I2" s="130"/>
      <c r="J2" s="130"/>
      <c r="K2" s="130"/>
      <c r="L2" s="130"/>
      <c r="M2" s="130"/>
      <c r="N2" s="130"/>
      <c r="O2" s="130"/>
      <c r="P2" s="130"/>
      <c r="Q2" s="130"/>
      <c r="R2" s="130"/>
      <c r="S2" s="130"/>
      <c r="T2" s="130"/>
      <c r="U2" s="130"/>
      <c r="V2" s="130"/>
    </row>
    <row r="3" spans="1:22" ht="17.25" customHeight="1">
      <c r="A3" s="160" t="s">
        <v>385</v>
      </c>
      <c r="B3" s="131"/>
      <c r="C3" s="132"/>
      <c r="D3" s="129" t="s">
        <v>24</v>
      </c>
      <c r="E3" s="133"/>
      <c r="F3" s="133"/>
      <c r="G3" s="133"/>
      <c r="H3" s="133"/>
      <c r="I3" s="133"/>
      <c r="J3" s="133"/>
      <c r="K3" s="133"/>
      <c r="L3" s="133"/>
      <c r="M3" s="133"/>
      <c r="N3" s="133"/>
      <c r="O3" s="133"/>
      <c r="P3" s="133"/>
      <c r="Q3" s="133"/>
      <c r="R3" s="133"/>
      <c r="S3" s="133"/>
      <c r="T3" s="133"/>
      <c r="U3" s="133"/>
      <c r="V3" s="133"/>
    </row>
    <row r="4" spans="1:22" ht="18" customHeight="1">
      <c r="A4" s="134" t="s">
        <v>25</v>
      </c>
      <c r="B4" s="134"/>
      <c r="C4" s="134" t="s">
        <v>26</v>
      </c>
      <c r="D4" s="134"/>
      <c r="E4" s="130"/>
      <c r="F4" s="130"/>
      <c r="G4" s="130"/>
      <c r="H4" s="130"/>
      <c r="I4" s="130"/>
      <c r="J4" s="130"/>
      <c r="K4" s="130"/>
      <c r="L4" s="130"/>
      <c r="M4" s="130"/>
      <c r="N4" s="130"/>
      <c r="O4" s="130"/>
      <c r="P4" s="130"/>
      <c r="Q4" s="130"/>
      <c r="R4" s="130"/>
      <c r="S4" s="130"/>
      <c r="T4" s="130"/>
      <c r="U4" s="130"/>
      <c r="V4" s="130"/>
    </row>
    <row r="5" spans="1:22" ht="18" customHeight="1">
      <c r="A5" s="135" t="s">
        <v>27</v>
      </c>
      <c r="B5" s="136" t="s">
        <v>28</v>
      </c>
      <c r="C5" s="135" t="s">
        <v>27</v>
      </c>
      <c r="D5" s="137" t="s">
        <v>28</v>
      </c>
      <c r="E5" s="130"/>
      <c r="F5" s="130"/>
      <c r="G5" s="130"/>
      <c r="H5" s="130"/>
      <c r="I5" s="130"/>
      <c r="J5" s="130"/>
      <c r="K5" s="130"/>
      <c r="L5" s="130"/>
      <c r="M5" s="130"/>
      <c r="N5" s="130"/>
      <c r="O5" s="130"/>
      <c r="P5" s="130"/>
      <c r="Q5" s="130"/>
      <c r="R5" s="130"/>
      <c r="S5" s="130"/>
      <c r="T5" s="130"/>
      <c r="U5" s="130"/>
      <c r="V5" s="130"/>
    </row>
    <row r="6" spans="1:22" ht="18" customHeight="1">
      <c r="A6" s="99" t="s">
        <v>29</v>
      </c>
      <c r="B6" s="182">
        <v>2866.04</v>
      </c>
      <c r="C6" s="195" t="s">
        <v>458</v>
      </c>
      <c r="D6" s="182">
        <v>2280.84</v>
      </c>
      <c r="E6" s="130"/>
      <c r="F6" s="130"/>
      <c r="G6" s="130"/>
      <c r="H6" s="130"/>
      <c r="I6" s="130"/>
      <c r="J6" s="130"/>
      <c r="K6" s="130"/>
      <c r="L6" s="130"/>
      <c r="M6" s="130"/>
      <c r="N6" s="130"/>
      <c r="O6" s="130"/>
      <c r="P6" s="130"/>
      <c r="Q6" s="130"/>
      <c r="R6" s="130"/>
      <c r="S6" s="130"/>
      <c r="T6" s="130"/>
      <c r="U6" s="130"/>
      <c r="V6" s="130"/>
    </row>
    <row r="7" spans="1:22" ht="18" customHeight="1">
      <c r="A7" s="138" t="s">
        <v>30</v>
      </c>
      <c r="B7" s="191"/>
      <c r="C7" s="190" t="s">
        <v>441</v>
      </c>
      <c r="D7" s="182">
        <v>2278.64</v>
      </c>
      <c r="E7" s="130"/>
      <c r="F7" s="130"/>
      <c r="G7" s="130"/>
      <c r="H7" s="130"/>
      <c r="I7" s="130"/>
      <c r="J7" s="130"/>
      <c r="K7" s="130"/>
      <c r="L7" s="130"/>
      <c r="M7" s="130"/>
      <c r="N7" s="130"/>
      <c r="O7" s="130"/>
      <c r="P7" s="130"/>
      <c r="Q7" s="130"/>
      <c r="R7" s="130"/>
      <c r="S7" s="130"/>
      <c r="T7" s="130"/>
      <c r="U7" s="130"/>
      <c r="V7" s="130"/>
    </row>
    <row r="8" spans="1:22" ht="18" customHeight="1">
      <c r="A8" s="99" t="s">
        <v>253</v>
      </c>
      <c r="B8" s="191"/>
      <c r="C8" s="190" t="s">
        <v>37</v>
      </c>
      <c r="D8" s="182">
        <v>1431.11</v>
      </c>
      <c r="E8" s="130"/>
      <c r="F8" s="130"/>
      <c r="G8" s="130"/>
      <c r="H8" s="130"/>
      <c r="I8" s="130"/>
      <c r="J8" s="130"/>
      <c r="K8" s="130"/>
      <c r="L8" s="130"/>
      <c r="M8" s="130"/>
      <c r="N8" s="130"/>
      <c r="O8" s="130"/>
      <c r="P8" s="130"/>
      <c r="Q8" s="130"/>
      <c r="R8" s="130"/>
      <c r="S8" s="130"/>
      <c r="T8" s="130"/>
      <c r="U8" s="130"/>
      <c r="V8" s="130"/>
    </row>
    <row r="9" spans="1:22" ht="18" customHeight="1">
      <c r="A9" s="99" t="s">
        <v>255</v>
      </c>
      <c r="B9" s="191"/>
      <c r="C9" s="190" t="s">
        <v>38</v>
      </c>
      <c r="D9" s="182">
        <v>135.74</v>
      </c>
      <c r="E9" s="130"/>
      <c r="F9" s="130"/>
      <c r="G9" s="130"/>
      <c r="H9" s="130"/>
      <c r="I9" s="130"/>
      <c r="J9" s="130"/>
      <c r="K9" s="130"/>
      <c r="L9" s="130"/>
      <c r="M9" s="130"/>
      <c r="N9" s="130"/>
      <c r="O9" s="130"/>
      <c r="P9" s="130"/>
      <c r="Q9" s="130"/>
      <c r="R9" s="130"/>
      <c r="S9" s="130"/>
      <c r="T9" s="130"/>
      <c r="U9" s="130"/>
      <c r="V9" s="130"/>
    </row>
    <row r="10" spans="1:22" ht="18" customHeight="1">
      <c r="A10" s="99" t="s">
        <v>257</v>
      </c>
      <c r="B10" s="182">
        <v>7</v>
      </c>
      <c r="C10" s="190" t="s">
        <v>456</v>
      </c>
      <c r="D10" s="182">
        <v>54.79</v>
      </c>
      <c r="E10" s="130"/>
      <c r="F10" s="130"/>
      <c r="G10" s="130"/>
      <c r="H10" s="130"/>
      <c r="I10" s="130"/>
      <c r="J10" s="130"/>
      <c r="K10" s="130"/>
      <c r="L10" s="130"/>
      <c r="M10" s="130"/>
      <c r="N10" s="130"/>
      <c r="O10" s="130"/>
      <c r="P10" s="130"/>
      <c r="Q10" s="130"/>
      <c r="R10" s="130"/>
      <c r="S10" s="130"/>
      <c r="T10" s="130"/>
      <c r="U10" s="130"/>
      <c r="V10" s="130"/>
    </row>
    <row r="11" spans="1:22" ht="18" customHeight="1">
      <c r="A11" s="99" t="s">
        <v>258</v>
      </c>
      <c r="B11" s="191"/>
      <c r="C11" s="190" t="s">
        <v>442</v>
      </c>
      <c r="D11" s="182">
        <v>151.58</v>
      </c>
      <c r="E11" s="130"/>
      <c r="F11" s="130"/>
      <c r="G11" s="130"/>
      <c r="H11" s="130"/>
      <c r="I11" s="130"/>
      <c r="J11" s="130"/>
      <c r="K11" s="130"/>
      <c r="L11" s="130"/>
      <c r="M11" s="130"/>
      <c r="N11" s="130"/>
      <c r="O11" s="130"/>
      <c r="P11" s="130"/>
      <c r="Q11" s="130"/>
      <c r="R11" s="130"/>
      <c r="S11" s="130"/>
      <c r="T11" s="130"/>
      <c r="U11" s="130"/>
      <c r="V11" s="130"/>
    </row>
    <row r="12" spans="1:22" ht="18" customHeight="1">
      <c r="A12" s="99" t="s">
        <v>260</v>
      </c>
      <c r="B12" s="191"/>
      <c r="C12" s="190" t="s">
        <v>444</v>
      </c>
      <c r="D12" s="182">
        <v>507.62</v>
      </c>
      <c r="E12" s="130"/>
      <c r="F12" s="130"/>
      <c r="G12" s="130"/>
      <c r="H12" s="130"/>
      <c r="I12" s="130"/>
      <c r="J12" s="130"/>
      <c r="K12" s="130"/>
      <c r="L12" s="130"/>
      <c r="M12" s="130"/>
      <c r="N12" s="130"/>
      <c r="O12" s="130"/>
      <c r="P12" s="130"/>
      <c r="Q12" s="130"/>
      <c r="R12" s="130"/>
      <c r="S12" s="130"/>
      <c r="T12" s="130"/>
      <c r="U12" s="130"/>
      <c r="V12" s="130"/>
    </row>
    <row r="13" spans="1:22" ht="18" customHeight="1">
      <c r="A13" s="138" t="s">
        <v>30</v>
      </c>
      <c r="B13" s="192"/>
      <c r="C13" s="195" t="s">
        <v>459</v>
      </c>
      <c r="D13" s="182">
        <v>341.66</v>
      </c>
      <c r="E13" s="130"/>
      <c r="F13" s="130"/>
      <c r="G13" s="130"/>
      <c r="H13" s="130"/>
      <c r="I13" s="130"/>
      <c r="J13" s="130"/>
      <c r="K13" s="130"/>
      <c r="L13" s="130"/>
      <c r="M13" s="130"/>
      <c r="N13" s="130"/>
      <c r="O13" s="130"/>
      <c r="P13" s="130"/>
      <c r="Q13" s="130"/>
      <c r="R13" s="130"/>
      <c r="S13" s="130"/>
      <c r="T13" s="130"/>
      <c r="U13" s="130"/>
      <c r="V13" s="130"/>
    </row>
    <row r="14" spans="1:22" ht="18" customHeight="1">
      <c r="A14" s="99" t="s">
        <v>262</v>
      </c>
      <c r="B14" s="192"/>
      <c r="C14" s="190" t="s">
        <v>31</v>
      </c>
      <c r="D14" s="182">
        <v>341.66</v>
      </c>
      <c r="E14" s="130"/>
      <c r="F14" s="130"/>
      <c r="G14" s="130"/>
      <c r="H14" s="130"/>
      <c r="I14" s="130"/>
      <c r="J14" s="130"/>
      <c r="K14" s="130"/>
      <c r="L14" s="130"/>
      <c r="M14" s="130"/>
      <c r="N14" s="130"/>
      <c r="O14" s="130"/>
      <c r="P14" s="130"/>
      <c r="Q14" s="130"/>
      <c r="R14" s="130"/>
      <c r="S14" s="130"/>
      <c r="T14" s="130"/>
      <c r="U14" s="130"/>
      <c r="V14" s="130"/>
    </row>
    <row r="15" spans="2:22" ht="18" customHeight="1">
      <c r="B15" s="192"/>
      <c r="C15" s="190" t="s">
        <v>32</v>
      </c>
      <c r="D15" s="182">
        <v>108.05</v>
      </c>
      <c r="E15" s="130"/>
      <c r="F15" s="130"/>
      <c r="G15" s="130"/>
      <c r="H15" s="130"/>
      <c r="I15" s="130"/>
      <c r="J15" s="130"/>
      <c r="K15" s="130"/>
      <c r="L15" s="130"/>
      <c r="M15" s="130"/>
      <c r="N15" s="130"/>
      <c r="O15" s="130"/>
      <c r="P15" s="130"/>
      <c r="Q15" s="130"/>
      <c r="R15" s="130"/>
      <c r="S15" s="130"/>
      <c r="T15" s="130"/>
      <c r="U15" s="130"/>
      <c r="V15" s="130"/>
    </row>
    <row r="16" spans="1:22" ht="18" customHeight="1">
      <c r="A16" s="99"/>
      <c r="B16" s="192"/>
      <c r="C16" s="190" t="s">
        <v>33</v>
      </c>
      <c r="D16" s="182">
        <v>233.61</v>
      </c>
      <c r="E16" s="130"/>
      <c r="F16" s="130"/>
      <c r="G16" s="130"/>
      <c r="H16" s="130"/>
      <c r="I16" s="130"/>
      <c r="J16" s="130"/>
      <c r="K16" s="130"/>
      <c r="L16" s="130"/>
      <c r="M16" s="130"/>
      <c r="N16" s="130"/>
      <c r="O16" s="130"/>
      <c r="P16" s="130"/>
      <c r="Q16" s="130"/>
      <c r="R16" s="130"/>
      <c r="S16" s="130"/>
      <c r="T16" s="130"/>
      <c r="U16" s="130"/>
      <c r="V16" s="130"/>
    </row>
    <row r="17" spans="1:22" ht="18" customHeight="1">
      <c r="A17" s="68"/>
      <c r="B17" s="192"/>
      <c r="C17" s="195" t="s">
        <v>460</v>
      </c>
      <c r="D17" s="182">
        <v>110.54</v>
      </c>
      <c r="E17" s="130"/>
      <c r="F17" s="130"/>
      <c r="G17" s="130"/>
      <c r="H17" s="130"/>
      <c r="I17" s="130"/>
      <c r="J17" s="130"/>
      <c r="K17" s="130"/>
      <c r="L17" s="130"/>
      <c r="M17" s="130"/>
      <c r="N17" s="130"/>
      <c r="O17" s="130"/>
      <c r="P17" s="130"/>
      <c r="Q17" s="130"/>
      <c r="R17" s="130"/>
      <c r="S17" s="130"/>
      <c r="T17" s="130"/>
      <c r="U17" s="130"/>
      <c r="V17" s="130"/>
    </row>
    <row r="18" spans="1:22" ht="18" customHeight="1">
      <c r="A18" s="68"/>
      <c r="B18" s="192"/>
      <c r="C18" s="190" t="s">
        <v>34</v>
      </c>
      <c r="D18" s="182">
        <v>110.54</v>
      </c>
      <c r="E18" s="130"/>
      <c r="F18" s="130"/>
      <c r="G18" s="130"/>
      <c r="H18" s="130"/>
      <c r="I18" s="130"/>
      <c r="J18" s="130"/>
      <c r="K18" s="130"/>
      <c r="L18" s="130"/>
      <c r="M18" s="130"/>
      <c r="N18" s="130"/>
      <c r="O18" s="130"/>
      <c r="P18" s="130"/>
      <c r="Q18" s="130"/>
      <c r="R18" s="130"/>
      <c r="S18" s="130"/>
      <c r="T18" s="130"/>
      <c r="U18" s="130"/>
      <c r="V18" s="130"/>
    </row>
    <row r="19" spans="1:22" ht="18" customHeight="1">
      <c r="A19" s="68"/>
      <c r="B19" s="192"/>
      <c r="C19" s="190" t="s">
        <v>35</v>
      </c>
      <c r="D19" s="182">
        <v>101.73</v>
      </c>
      <c r="E19" s="130"/>
      <c r="F19" s="130"/>
      <c r="G19" s="130"/>
      <c r="H19" s="130"/>
      <c r="I19" s="130"/>
      <c r="J19" s="130"/>
      <c r="K19" s="130"/>
      <c r="L19" s="130"/>
      <c r="M19" s="130"/>
      <c r="N19" s="130"/>
      <c r="O19" s="130"/>
      <c r="P19" s="130"/>
      <c r="Q19" s="130"/>
      <c r="R19" s="130"/>
      <c r="S19" s="130"/>
      <c r="T19" s="130"/>
      <c r="U19" s="130"/>
      <c r="V19" s="130"/>
    </row>
    <row r="20" spans="1:22" ht="18" customHeight="1">
      <c r="A20" s="68"/>
      <c r="B20" s="192"/>
      <c r="C20" s="190" t="s">
        <v>36</v>
      </c>
      <c r="D20" s="182">
        <v>8.81</v>
      </c>
      <c r="E20" s="130"/>
      <c r="F20" s="130"/>
      <c r="G20" s="130"/>
      <c r="H20" s="130"/>
      <c r="I20" s="130"/>
      <c r="J20" s="130"/>
      <c r="K20" s="130"/>
      <c r="L20" s="130"/>
      <c r="M20" s="130"/>
      <c r="N20" s="130"/>
      <c r="O20" s="130"/>
      <c r="P20" s="130"/>
      <c r="Q20" s="130"/>
      <c r="R20" s="130"/>
      <c r="S20" s="130"/>
      <c r="T20" s="130"/>
      <c r="U20" s="130"/>
      <c r="V20" s="130"/>
    </row>
    <row r="21" spans="1:22" ht="18" customHeight="1">
      <c r="A21" s="68"/>
      <c r="B21" s="192"/>
      <c r="C21" s="195" t="s">
        <v>461</v>
      </c>
      <c r="D21" s="182">
        <v>140</v>
      </c>
      <c r="E21" s="130"/>
      <c r="F21" s="130"/>
      <c r="G21" s="130"/>
      <c r="H21" s="130"/>
      <c r="I21" s="130"/>
      <c r="J21" s="130"/>
      <c r="K21" s="130"/>
      <c r="L21" s="130"/>
      <c r="M21" s="130"/>
      <c r="N21" s="130"/>
      <c r="O21" s="130"/>
      <c r="P21" s="130"/>
      <c r="Q21" s="130"/>
      <c r="R21" s="130"/>
      <c r="S21" s="130"/>
      <c r="T21" s="130"/>
      <c r="U21" s="130"/>
      <c r="V21" s="130"/>
    </row>
    <row r="22" spans="1:22" ht="18" customHeight="1">
      <c r="A22" s="68"/>
      <c r="B22" s="192"/>
      <c r="C22" s="190" t="s">
        <v>39</v>
      </c>
      <c r="D22" s="182">
        <v>140</v>
      </c>
      <c r="E22" s="130"/>
      <c r="F22" s="130"/>
      <c r="G22" s="130"/>
      <c r="H22" s="130"/>
      <c r="I22" s="130"/>
      <c r="J22" s="130"/>
      <c r="K22" s="130"/>
      <c r="L22" s="130"/>
      <c r="M22" s="130"/>
      <c r="N22" s="130"/>
      <c r="O22" s="130"/>
      <c r="P22" s="130"/>
      <c r="Q22" s="130"/>
      <c r="R22" s="130"/>
      <c r="S22" s="130"/>
      <c r="T22" s="130"/>
      <c r="U22" s="130"/>
      <c r="V22" s="130"/>
    </row>
    <row r="23" spans="1:22" ht="18" customHeight="1">
      <c r="A23" s="68"/>
      <c r="B23" s="192"/>
      <c r="C23" s="190" t="s">
        <v>40</v>
      </c>
      <c r="D23" s="182">
        <v>140</v>
      </c>
      <c r="E23" s="130"/>
      <c r="F23" s="130"/>
      <c r="G23" s="130"/>
      <c r="H23" s="130"/>
      <c r="I23" s="130"/>
      <c r="J23" s="130"/>
      <c r="K23" s="130"/>
      <c r="L23" s="130"/>
      <c r="M23" s="130"/>
      <c r="N23" s="130"/>
      <c r="O23" s="130"/>
      <c r="P23" s="130"/>
      <c r="Q23" s="130"/>
      <c r="R23" s="130"/>
      <c r="S23" s="130"/>
      <c r="T23" s="130"/>
      <c r="U23" s="130"/>
      <c r="V23" s="130"/>
    </row>
    <row r="24" spans="1:22" s="125" customFormat="1" ht="18" customHeight="1">
      <c r="A24" s="139" t="s">
        <v>41</v>
      </c>
      <c r="B24" s="179">
        <f>SUM(B6:B23)</f>
        <v>2873.04</v>
      </c>
      <c r="C24" s="193" t="s">
        <v>42</v>
      </c>
      <c r="D24" s="194">
        <f>SUM(D6,D13,D17,D21)</f>
        <v>2873.04</v>
      </c>
      <c r="E24" s="140"/>
      <c r="F24" s="140"/>
      <c r="G24" s="140"/>
      <c r="H24" s="140"/>
      <c r="I24" s="140"/>
      <c r="J24" s="140"/>
      <c r="K24" s="140"/>
      <c r="L24" s="140"/>
      <c r="M24" s="140"/>
      <c r="N24" s="140"/>
      <c r="O24" s="140"/>
      <c r="P24" s="140"/>
      <c r="Q24" s="140"/>
      <c r="R24" s="140"/>
      <c r="S24" s="140"/>
      <c r="T24" s="140"/>
      <c r="U24" s="140"/>
      <c r="V24" s="140"/>
    </row>
    <row r="25" spans="1:4" ht="15">
      <c r="A25" s="141"/>
      <c r="B25" s="141"/>
      <c r="C25" s="276"/>
      <c r="D25" s="276"/>
    </row>
    <row r="26" spans="3:4" ht="15">
      <c r="C26" s="276"/>
      <c r="D26" s="276"/>
    </row>
  </sheetData>
  <sheetProtection/>
  <mergeCells count="2">
    <mergeCell ref="A1:D1"/>
    <mergeCell ref="C25:D26"/>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0">
      <selection activeCell="A15" sqref="A15:P24"/>
    </sheetView>
  </sheetViews>
  <sheetFormatPr defaultColWidth="9.33203125" defaultRowHeight="11.25"/>
  <cols>
    <col min="1" max="1" width="18.33203125" style="33" customWidth="1"/>
    <col min="2" max="2" width="14.66015625" style="33" customWidth="1"/>
    <col min="3" max="3" width="13" style="33" customWidth="1"/>
    <col min="4" max="6" width="10.33203125" style="33" customWidth="1"/>
    <col min="7" max="7" width="9.33203125" style="33" customWidth="1"/>
    <col min="8" max="8" width="10.33203125" style="33" customWidth="1"/>
    <col min="9" max="9" width="6.66015625" style="33" customWidth="1"/>
    <col min="10" max="10" width="12.66015625" style="33" customWidth="1"/>
    <col min="11" max="11" width="10" style="0" customWidth="1"/>
    <col min="12" max="13" width="12.83203125" style="33" customWidth="1"/>
    <col min="14" max="16" width="14.16015625" style="33" customWidth="1"/>
    <col min="17" max="254" width="9.16015625" style="33" customWidth="1"/>
  </cols>
  <sheetData>
    <row r="1" spans="1:17" ht="25.5" customHeight="1">
      <c r="A1" s="112" t="s">
        <v>43</v>
      </c>
      <c r="B1" s="112"/>
      <c r="C1" s="112"/>
      <c r="D1" s="112"/>
      <c r="E1" s="112"/>
      <c r="F1" s="112"/>
      <c r="G1" s="112"/>
      <c r="H1" s="112"/>
      <c r="I1" s="112"/>
      <c r="J1" s="112"/>
      <c r="K1" s="122"/>
      <c r="L1" s="112"/>
      <c r="M1" s="112"/>
      <c r="N1" s="112"/>
      <c r="O1" s="112"/>
      <c r="P1" s="112"/>
      <c r="Q1" s="113"/>
    </row>
    <row r="2" spans="15:18" ht="17.25" customHeight="1">
      <c r="O2" s="280" t="s">
        <v>44</v>
      </c>
      <c r="P2" s="280"/>
      <c r="Q2"/>
      <c r="R2"/>
    </row>
    <row r="3" spans="1:18" ht="17.25" customHeight="1">
      <c r="A3" s="197" t="s">
        <v>385</v>
      </c>
      <c r="O3" s="280" t="s">
        <v>24</v>
      </c>
      <c r="P3" s="281"/>
      <c r="Q3"/>
      <c r="R3"/>
    </row>
    <row r="4" spans="1:17" s="100" customFormat="1" ht="12">
      <c r="A4" s="286" t="s">
        <v>45</v>
      </c>
      <c r="B4" s="101" t="s">
        <v>46</v>
      </c>
      <c r="C4" s="102"/>
      <c r="D4" s="102"/>
      <c r="E4" s="102"/>
      <c r="F4" s="102"/>
      <c r="G4" s="102"/>
      <c r="H4" s="102"/>
      <c r="I4" s="102"/>
      <c r="J4" s="102"/>
      <c r="K4" s="106"/>
      <c r="L4" s="101" t="s">
        <v>47</v>
      </c>
      <c r="M4" s="102"/>
      <c r="N4" s="102"/>
      <c r="O4" s="102"/>
      <c r="P4" s="107"/>
      <c r="Q4" s="10"/>
    </row>
    <row r="5" spans="1:17" s="100" customFormat="1" ht="40.5" customHeight="1">
      <c r="A5" s="286"/>
      <c r="B5" s="287" t="s">
        <v>48</v>
      </c>
      <c r="C5" s="277" t="s">
        <v>29</v>
      </c>
      <c r="D5" s="277"/>
      <c r="E5" s="277" t="s">
        <v>252</v>
      </c>
      <c r="F5" s="277" t="s">
        <v>254</v>
      </c>
      <c r="G5" s="277" t="s">
        <v>256</v>
      </c>
      <c r="H5" s="277" t="s">
        <v>86</v>
      </c>
      <c r="I5" s="277" t="s">
        <v>259</v>
      </c>
      <c r="J5" s="277"/>
      <c r="K5" s="277" t="s">
        <v>261</v>
      </c>
      <c r="L5" s="278" t="s">
        <v>48</v>
      </c>
      <c r="M5" s="282" t="s">
        <v>49</v>
      </c>
      <c r="N5" s="283"/>
      <c r="O5" s="284"/>
      <c r="P5" s="278" t="s">
        <v>50</v>
      </c>
      <c r="Q5" s="10"/>
    </row>
    <row r="6" spans="1:17" s="100" customFormat="1" ht="62.25" customHeight="1">
      <c r="A6" s="286"/>
      <c r="B6" s="288"/>
      <c r="C6" s="56" t="s">
        <v>51</v>
      </c>
      <c r="D6" s="21" t="s">
        <v>52</v>
      </c>
      <c r="E6" s="277"/>
      <c r="F6" s="277"/>
      <c r="G6" s="277"/>
      <c r="H6" s="277"/>
      <c r="I6" s="56" t="s">
        <v>51</v>
      </c>
      <c r="J6" s="56" t="s">
        <v>263</v>
      </c>
      <c r="K6" s="277"/>
      <c r="L6" s="279"/>
      <c r="M6" s="67" t="s">
        <v>53</v>
      </c>
      <c r="N6" s="67" t="s">
        <v>54</v>
      </c>
      <c r="O6" s="67" t="s">
        <v>55</v>
      </c>
      <c r="P6" s="279"/>
      <c r="Q6" s="10"/>
    </row>
    <row r="7" spans="1:17" s="97" customFormat="1" ht="36" customHeight="1">
      <c r="A7" s="22" t="s">
        <v>48</v>
      </c>
      <c r="B7" s="120">
        <f aca="true" t="shared" si="0" ref="B7:G7">SUM(B8:B14)</f>
        <v>2873.04</v>
      </c>
      <c r="C7" s="120">
        <f t="shared" si="0"/>
        <v>2866.04</v>
      </c>
      <c r="D7" s="120">
        <f t="shared" si="0"/>
        <v>0</v>
      </c>
      <c r="E7" s="120">
        <f t="shared" si="0"/>
        <v>0</v>
      </c>
      <c r="F7" s="120">
        <f t="shared" si="0"/>
        <v>0</v>
      </c>
      <c r="G7" s="120">
        <f t="shared" si="0"/>
        <v>7</v>
      </c>
      <c r="H7" s="120"/>
      <c r="I7" s="120"/>
      <c r="J7" s="120"/>
      <c r="K7" s="120">
        <f aca="true" t="shared" si="1" ref="K7:P7">SUM(K8:K14)</f>
        <v>0</v>
      </c>
      <c r="L7" s="120">
        <f t="shared" si="1"/>
        <v>2873.04</v>
      </c>
      <c r="M7" s="120">
        <f t="shared" si="1"/>
        <v>1762.43</v>
      </c>
      <c r="N7" s="120">
        <f t="shared" si="1"/>
        <v>313.26</v>
      </c>
      <c r="O7" s="120">
        <f t="shared" si="1"/>
        <v>92.00000000000001</v>
      </c>
      <c r="P7" s="120">
        <f t="shared" si="1"/>
        <v>705.35</v>
      </c>
      <c r="Q7"/>
    </row>
    <row r="8" spans="1:16" ht="31.5" customHeight="1">
      <c r="A8" s="196" t="s">
        <v>443</v>
      </c>
      <c r="B8" s="87">
        <v>1649.89</v>
      </c>
      <c r="C8" s="87">
        <v>1649.89</v>
      </c>
      <c r="D8" s="87">
        <v>0</v>
      </c>
      <c r="E8" s="87">
        <v>0</v>
      </c>
      <c r="F8" s="87">
        <v>0</v>
      </c>
      <c r="G8" s="87"/>
      <c r="H8" s="87"/>
      <c r="I8" s="87"/>
      <c r="J8" s="87"/>
      <c r="K8" s="123">
        <v>0</v>
      </c>
      <c r="L8" s="87">
        <v>1649.89</v>
      </c>
      <c r="M8" s="87">
        <v>909.24</v>
      </c>
      <c r="N8" s="87">
        <v>169.19</v>
      </c>
      <c r="O8" s="87">
        <v>70.22</v>
      </c>
      <c r="P8" s="115">
        <v>501.24</v>
      </c>
    </row>
    <row r="9" spans="1:16" ht="31.5" customHeight="1">
      <c r="A9" s="55" t="s">
        <v>468</v>
      </c>
      <c r="B9" s="87">
        <v>177.06</v>
      </c>
      <c r="C9" s="115">
        <v>177.06</v>
      </c>
      <c r="D9" s="87">
        <v>0</v>
      </c>
      <c r="E9" s="87">
        <v>0</v>
      </c>
      <c r="F9" s="87">
        <v>0</v>
      </c>
      <c r="G9" s="87"/>
      <c r="H9" s="87"/>
      <c r="I9" s="87"/>
      <c r="J9" s="87"/>
      <c r="K9" s="123">
        <v>0</v>
      </c>
      <c r="L9" s="87">
        <f>SUM(M9:P9)</f>
        <v>177.06000000000003</v>
      </c>
      <c r="M9" s="87">
        <v>136.3</v>
      </c>
      <c r="N9" s="87">
        <v>26.41</v>
      </c>
      <c r="O9" s="87">
        <v>5.55</v>
      </c>
      <c r="P9" s="115">
        <v>8.8</v>
      </c>
    </row>
    <row r="10" spans="1:16" ht="31.5" customHeight="1">
      <c r="A10" s="205" t="s">
        <v>491</v>
      </c>
      <c r="B10" s="212">
        <f>SUM(C10:K10)</f>
        <v>322.37</v>
      </c>
      <c r="C10" s="115">
        <v>315.37</v>
      </c>
      <c r="D10" s="212"/>
      <c r="E10" s="212">
        <v>0</v>
      </c>
      <c r="F10" s="212">
        <v>0</v>
      </c>
      <c r="G10" s="212">
        <v>7</v>
      </c>
      <c r="H10" s="121"/>
      <c r="I10" s="121"/>
      <c r="J10" s="121"/>
      <c r="K10" s="124"/>
      <c r="L10" s="87">
        <f>SUM(M10:P10)</f>
        <v>322.37</v>
      </c>
      <c r="M10" s="212">
        <v>146.28</v>
      </c>
      <c r="N10" s="212">
        <v>32.35</v>
      </c>
      <c r="O10" s="212">
        <v>10.42</v>
      </c>
      <c r="P10" s="115">
        <v>133.32</v>
      </c>
    </row>
    <row r="11" spans="1:16" ht="31.5" customHeight="1">
      <c r="A11" s="205" t="s">
        <v>529</v>
      </c>
      <c r="B11" s="212">
        <v>67.94</v>
      </c>
      <c r="C11" s="209">
        <v>67.94</v>
      </c>
      <c r="D11" s="212">
        <v>0</v>
      </c>
      <c r="E11" s="212">
        <v>0</v>
      </c>
      <c r="F11" s="212">
        <v>0</v>
      </c>
      <c r="G11" s="212"/>
      <c r="H11" s="212"/>
      <c r="I11" s="212"/>
      <c r="J11" s="212"/>
      <c r="K11" s="212">
        <v>0</v>
      </c>
      <c r="L11" s="212">
        <v>67.94</v>
      </c>
      <c r="M11" s="212">
        <v>59.63</v>
      </c>
      <c r="N11" s="212">
        <v>3.3</v>
      </c>
      <c r="O11" s="212">
        <v>0.01</v>
      </c>
      <c r="P11" s="209">
        <v>5</v>
      </c>
    </row>
    <row r="12" spans="1:16" ht="31.5" customHeight="1">
      <c r="A12" s="55" t="s">
        <v>552</v>
      </c>
      <c r="B12" s="87">
        <f>SUM(C12:K12)</f>
        <v>398.1</v>
      </c>
      <c r="C12" s="115">
        <v>398.1</v>
      </c>
      <c r="D12" s="87">
        <v>0</v>
      </c>
      <c r="E12" s="87">
        <v>0</v>
      </c>
      <c r="F12" s="87">
        <v>0</v>
      </c>
      <c r="G12" s="87"/>
      <c r="H12" s="87"/>
      <c r="I12" s="87"/>
      <c r="J12" s="87"/>
      <c r="K12" s="123">
        <v>0</v>
      </c>
      <c r="L12" s="87">
        <f>SUM(M12:P12)</f>
        <v>398.1</v>
      </c>
      <c r="M12" s="87">
        <v>322.47</v>
      </c>
      <c r="N12" s="87">
        <v>59.02</v>
      </c>
      <c r="O12" s="87">
        <v>4.62</v>
      </c>
      <c r="P12" s="115">
        <v>11.99</v>
      </c>
    </row>
    <row r="13" spans="1:16" ht="31.5" customHeight="1">
      <c r="A13" s="205" t="s">
        <v>537</v>
      </c>
      <c r="B13" s="87">
        <v>112.27</v>
      </c>
      <c r="C13" s="87">
        <v>112.27</v>
      </c>
      <c r="D13" s="87">
        <v>0</v>
      </c>
      <c r="E13" s="87">
        <v>0</v>
      </c>
      <c r="F13" s="87">
        <v>0</v>
      </c>
      <c r="G13" s="87"/>
      <c r="H13" s="87"/>
      <c r="I13" s="87"/>
      <c r="J13" s="87"/>
      <c r="K13" s="123">
        <v>0</v>
      </c>
      <c r="L13" s="87">
        <f>SUM(M13:P13)</f>
        <v>112.27</v>
      </c>
      <c r="M13" s="87">
        <v>73.85</v>
      </c>
      <c r="N13" s="87">
        <v>11.6</v>
      </c>
      <c r="O13" s="87">
        <v>1.12</v>
      </c>
      <c r="P13" s="115">
        <v>25.7</v>
      </c>
    </row>
    <row r="14" spans="1:16" ht="31.5" customHeight="1">
      <c r="A14" s="61" t="s">
        <v>467</v>
      </c>
      <c r="B14" s="87">
        <v>145.41</v>
      </c>
      <c r="C14" s="87">
        <v>145.41</v>
      </c>
      <c r="D14" s="121"/>
      <c r="E14" s="121"/>
      <c r="F14" s="121"/>
      <c r="G14" s="121"/>
      <c r="H14" s="121"/>
      <c r="I14" s="121"/>
      <c r="J14" s="121"/>
      <c r="K14" s="124"/>
      <c r="L14" s="87">
        <f>SUM(M14:P14)</f>
        <v>145.41</v>
      </c>
      <c r="M14" s="87">
        <v>114.66</v>
      </c>
      <c r="N14" s="87">
        <v>11.39</v>
      </c>
      <c r="O14" s="87">
        <v>0.06</v>
      </c>
      <c r="P14" s="115">
        <v>19.3</v>
      </c>
    </row>
    <row r="15" spans="1:16" ht="36.75" customHeight="1">
      <c r="A15" s="285"/>
      <c r="B15" s="285"/>
      <c r="C15" s="285"/>
      <c r="D15" s="285"/>
      <c r="E15" s="285"/>
      <c r="F15" s="285"/>
      <c r="G15" s="285"/>
      <c r="H15" s="285"/>
      <c r="I15" s="285"/>
      <c r="J15" s="285"/>
      <c r="K15" s="285"/>
      <c r="L15" s="285"/>
      <c r="M15" s="285"/>
      <c r="N15" s="285"/>
      <c r="O15" s="285"/>
      <c r="P15" s="285"/>
    </row>
    <row r="16" spans="6:11" ht="10.5" customHeight="1">
      <c r="F16" s="47"/>
      <c r="G16" s="47"/>
      <c r="H16" s="47"/>
      <c r="I16" s="47"/>
      <c r="J16" s="47"/>
      <c r="K16" s="92"/>
    </row>
    <row r="17" ht="10.5" customHeight="1">
      <c r="C17" s="47"/>
    </row>
  </sheetData>
  <sheetProtection/>
  <mergeCells count="15">
    <mergeCell ref="A15:P15"/>
    <mergeCell ref="A4:A6"/>
    <mergeCell ref="B5:B6"/>
    <mergeCell ref="E5:E6"/>
    <mergeCell ref="F5:F6"/>
    <mergeCell ref="G5:G6"/>
    <mergeCell ref="H5:H6"/>
    <mergeCell ref="I5:J5"/>
    <mergeCell ref="K5:K6"/>
    <mergeCell ref="L5:L6"/>
    <mergeCell ref="P5:P6"/>
    <mergeCell ref="O2:P2"/>
    <mergeCell ref="O3:P3"/>
    <mergeCell ref="C5:D5"/>
    <mergeCell ref="M5:O5"/>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112"/>
  <sheetViews>
    <sheetView showGridLines="0" showZeros="0" zoomScalePageLayoutView="0" workbookViewId="0" topLeftCell="A100">
      <selection activeCell="E8" sqref="E8"/>
    </sheetView>
  </sheetViews>
  <sheetFormatPr defaultColWidth="9.16015625" defaultRowHeight="11.25"/>
  <cols>
    <col min="1" max="1" width="18" style="33" customWidth="1"/>
    <col min="2" max="3" width="5.5" style="33" customWidth="1"/>
    <col min="4" max="4" width="5.66015625" style="33" customWidth="1"/>
    <col min="5" max="5" width="35.16015625" style="33" customWidth="1"/>
    <col min="6" max="6" width="13.66015625" style="33" customWidth="1"/>
    <col min="7" max="7" width="13.33203125" style="33" customWidth="1"/>
    <col min="8" max="11" width="9.33203125" style="33" customWidth="1"/>
    <col min="12" max="12" width="9.33203125" style="0" customWidth="1"/>
    <col min="13" max="16" width="9.33203125" style="33" customWidth="1"/>
    <col min="17" max="249" width="9.16015625" style="33" customWidth="1"/>
  </cols>
  <sheetData>
    <row r="1" spans="1:15" ht="28.5" customHeight="1">
      <c r="A1" s="296" t="s">
        <v>56</v>
      </c>
      <c r="B1" s="296"/>
      <c r="C1" s="296"/>
      <c r="D1" s="296"/>
      <c r="E1" s="296"/>
      <c r="F1" s="296"/>
      <c r="G1" s="296"/>
      <c r="H1" s="296"/>
      <c r="I1" s="296"/>
      <c r="J1" s="296"/>
      <c r="K1" s="296"/>
      <c r="L1" s="296"/>
      <c r="M1" s="296"/>
      <c r="N1" s="296"/>
      <c r="O1" s="296"/>
    </row>
    <row r="2" spans="13:15" ht="10.5" customHeight="1">
      <c r="M2"/>
      <c r="N2" s="155"/>
      <c r="O2" s="156" t="s">
        <v>57</v>
      </c>
    </row>
    <row r="3" spans="1:15" ht="17.25" customHeight="1">
      <c r="A3" s="197" t="s">
        <v>385</v>
      </c>
      <c r="B3" s="72"/>
      <c r="C3" s="72"/>
      <c r="D3" s="72"/>
      <c r="E3" s="72"/>
      <c r="M3"/>
      <c r="N3" s="297" t="s">
        <v>24</v>
      </c>
      <c r="O3" s="297"/>
    </row>
    <row r="4" spans="1:15" s="100" customFormat="1" ht="12">
      <c r="A4" s="287" t="s">
        <v>45</v>
      </c>
      <c r="B4" s="298" t="s">
        <v>264</v>
      </c>
      <c r="C4" s="298"/>
      <c r="D4" s="298"/>
      <c r="E4" s="293" t="s">
        <v>59</v>
      </c>
      <c r="F4" s="299" t="s">
        <v>46</v>
      </c>
      <c r="G4" s="299"/>
      <c r="H4" s="299"/>
      <c r="I4" s="299"/>
      <c r="J4" s="299"/>
      <c r="K4" s="299"/>
      <c r="L4" s="299"/>
      <c r="M4" s="299"/>
      <c r="N4" s="299"/>
      <c r="O4" s="299"/>
    </row>
    <row r="5" spans="1:15" s="100" customFormat="1" ht="63" customHeight="1">
      <c r="A5" s="290"/>
      <c r="B5" s="291" t="s">
        <v>60</v>
      </c>
      <c r="C5" s="291" t="s">
        <v>61</v>
      </c>
      <c r="D5" s="291" t="s">
        <v>62</v>
      </c>
      <c r="E5" s="294"/>
      <c r="F5" s="287" t="s">
        <v>48</v>
      </c>
      <c r="G5" s="277" t="s">
        <v>29</v>
      </c>
      <c r="H5" s="277"/>
      <c r="I5" s="277" t="s">
        <v>252</v>
      </c>
      <c r="J5" s="277" t="s">
        <v>254</v>
      </c>
      <c r="K5" s="277" t="s">
        <v>256</v>
      </c>
      <c r="L5" s="277" t="s">
        <v>86</v>
      </c>
      <c r="M5" s="277" t="s">
        <v>259</v>
      </c>
      <c r="N5" s="277"/>
      <c r="O5" s="277" t="s">
        <v>261</v>
      </c>
    </row>
    <row r="6" spans="1:15" s="100" customFormat="1" ht="51.75" customHeight="1">
      <c r="A6" s="288"/>
      <c r="B6" s="292"/>
      <c r="C6" s="292"/>
      <c r="D6" s="292"/>
      <c r="E6" s="295"/>
      <c r="F6" s="288"/>
      <c r="G6" s="56" t="s">
        <v>51</v>
      </c>
      <c r="H6" s="21" t="s">
        <v>52</v>
      </c>
      <c r="I6" s="277"/>
      <c r="J6" s="277"/>
      <c r="K6" s="277"/>
      <c r="L6" s="277"/>
      <c r="M6" s="56" t="s">
        <v>51</v>
      </c>
      <c r="N6" s="56" t="s">
        <v>263</v>
      </c>
      <c r="O6" s="277"/>
    </row>
    <row r="7" spans="1:249" s="10" customFormat="1" ht="24" customHeight="1">
      <c r="A7" s="73"/>
      <c r="B7" s="74"/>
      <c r="C7" s="74"/>
      <c r="D7" s="74"/>
      <c r="E7" s="75" t="s">
        <v>48</v>
      </c>
      <c r="F7" s="114">
        <f aca="true" t="shared" si="0" ref="F7:K7">F8+F23+F39+F54+F68+F83+F98</f>
        <v>2873.0399999999995</v>
      </c>
      <c r="G7" s="114">
        <f t="shared" si="0"/>
        <v>2866.0399999999995</v>
      </c>
      <c r="H7" s="114">
        <f t="shared" si="0"/>
        <v>0</v>
      </c>
      <c r="I7" s="114">
        <f t="shared" si="0"/>
        <v>0</v>
      </c>
      <c r="J7" s="114">
        <f t="shared" si="0"/>
        <v>0</v>
      </c>
      <c r="K7" s="114">
        <f t="shared" si="0"/>
        <v>7</v>
      </c>
      <c r="L7" s="117">
        <v>0</v>
      </c>
      <c r="M7" s="79"/>
      <c r="N7" s="79"/>
      <c r="O7" s="79"/>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1:15" ht="29.25" customHeight="1">
      <c r="A8" s="178" t="s">
        <v>443</v>
      </c>
      <c r="B8" s="49"/>
      <c r="C8" s="49"/>
      <c r="D8" s="49"/>
      <c r="E8" s="75"/>
      <c r="F8" s="194">
        <f>SUM(F9,F13,F17,F20)</f>
        <v>1649.8899999999999</v>
      </c>
      <c r="G8" s="194">
        <f>SUM(G9,G13,G17,G20)</f>
        <v>1649.8899999999999</v>
      </c>
      <c r="H8" s="104"/>
      <c r="I8" s="104"/>
      <c r="J8" s="104"/>
      <c r="K8" s="104"/>
      <c r="L8" s="118"/>
      <c r="M8" s="49"/>
      <c r="N8" s="49"/>
      <c r="O8" s="49"/>
    </row>
    <row r="9" spans="1:15" ht="21" customHeight="1">
      <c r="A9" s="55"/>
      <c r="B9" s="28" t="s">
        <v>439</v>
      </c>
      <c r="C9" s="28"/>
      <c r="D9" s="28"/>
      <c r="E9" s="54" t="s">
        <v>440</v>
      </c>
      <c r="F9" s="116">
        <v>1315.12</v>
      </c>
      <c r="G9" s="116">
        <v>1315.12</v>
      </c>
      <c r="H9" s="104"/>
      <c r="I9" s="104"/>
      <c r="J9" s="116"/>
      <c r="K9" s="116"/>
      <c r="L9" s="118"/>
      <c r="M9" s="49"/>
      <c r="N9" s="49"/>
      <c r="O9" s="49"/>
    </row>
    <row r="10" spans="1:15" ht="21" customHeight="1">
      <c r="A10" s="55"/>
      <c r="B10" s="28"/>
      <c r="C10" s="28" t="s">
        <v>73</v>
      </c>
      <c r="D10" s="28"/>
      <c r="E10" s="185" t="s">
        <v>445</v>
      </c>
      <c r="F10" s="116">
        <v>1315.12</v>
      </c>
      <c r="G10" s="116">
        <v>1315.12</v>
      </c>
      <c r="H10" s="104"/>
      <c r="I10" s="104"/>
      <c r="J10" s="116"/>
      <c r="K10" s="116"/>
      <c r="L10" s="118"/>
      <c r="M10" s="49"/>
      <c r="N10" s="49"/>
      <c r="O10" s="49"/>
    </row>
    <row r="11" spans="1:15" ht="21" customHeight="1">
      <c r="A11" s="55"/>
      <c r="B11" s="28" t="s">
        <v>68</v>
      </c>
      <c r="C11" s="28" t="s">
        <v>68</v>
      </c>
      <c r="D11" s="28" t="s">
        <v>77</v>
      </c>
      <c r="E11" s="185" t="s">
        <v>446</v>
      </c>
      <c r="F11" s="116">
        <v>813.88</v>
      </c>
      <c r="G11" s="116">
        <v>813.88</v>
      </c>
      <c r="H11" s="104"/>
      <c r="I11" s="104"/>
      <c r="J11" s="116"/>
      <c r="K11" s="116"/>
      <c r="L11" s="118"/>
      <c r="M11" s="49"/>
      <c r="N11" s="49"/>
      <c r="O11" s="49"/>
    </row>
    <row r="12" spans="1:15" ht="21" customHeight="1">
      <c r="A12" s="55"/>
      <c r="B12" s="28" t="s">
        <v>68</v>
      </c>
      <c r="C12" s="28" t="s">
        <v>68</v>
      </c>
      <c r="D12" s="28" t="s">
        <v>126</v>
      </c>
      <c r="E12" s="185" t="s">
        <v>447</v>
      </c>
      <c r="F12" s="116">
        <v>501.24</v>
      </c>
      <c r="G12" s="116">
        <v>501.24</v>
      </c>
      <c r="H12" s="104"/>
      <c r="I12" s="104"/>
      <c r="J12" s="116"/>
      <c r="K12" s="116"/>
      <c r="L12" s="118"/>
      <c r="M12" s="49"/>
      <c r="N12" s="49"/>
      <c r="O12" s="49"/>
    </row>
    <row r="13" spans="1:15" ht="21" customHeight="1">
      <c r="A13" s="55"/>
      <c r="B13" s="28" t="s">
        <v>65</v>
      </c>
      <c r="C13" s="28"/>
      <c r="D13" s="28"/>
      <c r="E13" s="54" t="s">
        <v>66</v>
      </c>
      <c r="F13" s="116">
        <v>205.04</v>
      </c>
      <c r="G13" s="116">
        <v>205.04</v>
      </c>
      <c r="H13" s="104"/>
      <c r="I13" s="104"/>
      <c r="J13" s="116"/>
      <c r="K13" s="116"/>
      <c r="L13" s="118"/>
      <c r="M13" s="49"/>
      <c r="N13" s="49"/>
      <c r="O13" s="49"/>
    </row>
    <row r="14" spans="1:15" ht="21" customHeight="1">
      <c r="A14" s="55"/>
      <c r="B14" s="28"/>
      <c r="C14" s="28" t="s">
        <v>67</v>
      </c>
      <c r="D14" s="28"/>
      <c r="E14" s="185" t="s">
        <v>448</v>
      </c>
      <c r="F14" s="116">
        <v>205.04</v>
      </c>
      <c r="G14" s="116">
        <v>205.04</v>
      </c>
      <c r="H14" s="104"/>
      <c r="I14" s="104"/>
      <c r="J14" s="116"/>
      <c r="K14" s="116"/>
      <c r="L14" s="118"/>
      <c r="M14" s="49"/>
      <c r="N14" s="49"/>
      <c r="O14" s="49"/>
    </row>
    <row r="15" spans="1:15" ht="21" customHeight="1">
      <c r="A15" s="55"/>
      <c r="B15" s="28" t="s">
        <v>68</v>
      </c>
      <c r="C15" s="28" t="s">
        <v>68</v>
      </c>
      <c r="D15" s="28" t="s">
        <v>77</v>
      </c>
      <c r="E15" s="185" t="s">
        <v>449</v>
      </c>
      <c r="F15" s="116">
        <v>83.11</v>
      </c>
      <c r="G15" s="116">
        <v>83.11</v>
      </c>
      <c r="H15" s="104"/>
      <c r="I15" s="104"/>
      <c r="J15" s="116"/>
      <c r="K15" s="116"/>
      <c r="L15" s="118"/>
      <c r="M15" s="49"/>
      <c r="N15" s="49"/>
      <c r="O15" s="49"/>
    </row>
    <row r="16" spans="1:15" ht="21" customHeight="1">
      <c r="A16" s="55"/>
      <c r="B16" s="28" t="s">
        <v>68</v>
      </c>
      <c r="C16" s="28" t="s">
        <v>68</v>
      </c>
      <c r="D16" s="28" t="s">
        <v>67</v>
      </c>
      <c r="E16" s="185" t="s">
        <v>450</v>
      </c>
      <c r="F16" s="116">
        <v>121.93</v>
      </c>
      <c r="G16" s="116">
        <v>121.93</v>
      </c>
      <c r="H16" s="104"/>
      <c r="I16" s="104"/>
      <c r="J16" s="116"/>
      <c r="K16" s="116"/>
      <c r="L16" s="118"/>
      <c r="M16" s="49"/>
      <c r="N16" s="49"/>
      <c r="O16" s="49"/>
    </row>
    <row r="17" spans="1:15" ht="21" customHeight="1">
      <c r="A17" s="55"/>
      <c r="B17" s="28" t="s">
        <v>70</v>
      </c>
      <c r="C17" s="28"/>
      <c r="D17" s="28"/>
      <c r="E17" s="54" t="s">
        <v>71</v>
      </c>
      <c r="F17" s="116">
        <v>57.6</v>
      </c>
      <c r="G17" s="116">
        <v>57.6</v>
      </c>
      <c r="H17" s="104"/>
      <c r="I17" s="104"/>
      <c r="J17" s="116"/>
      <c r="K17" s="116"/>
      <c r="L17" s="118"/>
      <c r="M17" s="49"/>
      <c r="N17" s="49"/>
      <c r="O17" s="49"/>
    </row>
    <row r="18" spans="1:15" ht="21" customHeight="1">
      <c r="A18" s="55"/>
      <c r="B18" s="28"/>
      <c r="C18" s="28" t="s">
        <v>72</v>
      </c>
      <c r="D18" s="28"/>
      <c r="E18" s="185" t="s">
        <v>451</v>
      </c>
      <c r="F18" s="116">
        <v>57.6</v>
      </c>
      <c r="G18" s="116">
        <v>57.6</v>
      </c>
      <c r="H18" s="104"/>
      <c r="I18" s="104"/>
      <c r="J18" s="116"/>
      <c r="K18" s="116"/>
      <c r="L18" s="118"/>
      <c r="M18" s="49"/>
      <c r="N18" s="49"/>
      <c r="O18" s="49"/>
    </row>
    <row r="19" spans="1:15" ht="21" customHeight="1">
      <c r="A19" s="55"/>
      <c r="B19" s="28" t="s">
        <v>68</v>
      </c>
      <c r="C19" s="28" t="s">
        <v>68</v>
      </c>
      <c r="D19" s="28" t="s">
        <v>77</v>
      </c>
      <c r="E19" s="185" t="s">
        <v>452</v>
      </c>
      <c r="F19" s="116">
        <v>57.6</v>
      </c>
      <c r="G19" s="116">
        <v>57.6</v>
      </c>
      <c r="H19" s="104"/>
      <c r="I19" s="104"/>
      <c r="J19" s="116"/>
      <c r="K19" s="116"/>
      <c r="L19" s="118"/>
      <c r="M19" s="49"/>
      <c r="N19" s="49"/>
      <c r="O19" s="49"/>
    </row>
    <row r="20" spans="1:15" ht="21" customHeight="1">
      <c r="A20" s="55"/>
      <c r="B20" s="28" t="s">
        <v>75</v>
      </c>
      <c r="C20" s="28"/>
      <c r="D20" s="28"/>
      <c r="E20" s="54" t="s">
        <v>76</v>
      </c>
      <c r="F20" s="116">
        <v>72.13</v>
      </c>
      <c r="G20" s="116">
        <v>72.13</v>
      </c>
      <c r="H20" s="104"/>
      <c r="I20" s="104"/>
      <c r="J20" s="116"/>
      <c r="K20" s="116"/>
      <c r="L20" s="118"/>
      <c r="M20" s="49"/>
      <c r="N20" s="49"/>
      <c r="O20" s="49"/>
    </row>
    <row r="21" spans="1:15" ht="21" customHeight="1">
      <c r="A21" s="55"/>
      <c r="B21" s="28"/>
      <c r="C21" s="28" t="s">
        <v>69</v>
      </c>
      <c r="D21" s="28"/>
      <c r="E21" s="185" t="s">
        <v>453</v>
      </c>
      <c r="F21" s="116">
        <v>72.13</v>
      </c>
      <c r="G21" s="116">
        <v>72.13</v>
      </c>
      <c r="H21" s="104"/>
      <c r="I21" s="104"/>
      <c r="J21" s="116"/>
      <c r="K21" s="116"/>
      <c r="L21" s="118"/>
      <c r="M21" s="49"/>
      <c r="N21" s="49"/>
      <c r="O21" s="49"/>
    </row>
    <row r="22" spans="1:15" ht="21" customHeight="1">
      <c r="A22" s="55"/>
      <c r="B22" s="28" t="s">
        <v>68</v>
      </c>
      <c r="C22" s="28" t="s">
        <v>68</v>
      </c>
      <c r="D22" s="28" t="s">
        <v>77</v>
      </c>
      <c r="E22" s="185" t="s">
        <v>454</v>
      </c>
      <c r="F22" s="116">
        <v>72.13</v>
      </c>
      <c r="G22" s="116">
        <v>72.13</v>
      </c>
      <c r="H22" s="104"/>
      <c r="I22" s="104"/>
      <c r="J22" s="104"/>
      <c r="K22" s="104"/>
      <c r="L22" s="118"/>
      <c r="M22" s="49"/>
      <c r="N22" s="49"/>
      <c r="O22" s="49"/>
    </row>
    <row r="23" spans="1:15" ht="25.5" customHeight="1">
      <c r="A23" s="205" t="s">
        <v>468</v>
      </c>
      <c r="B23" s="206"/>
      <c r="C23" s="206"/>
      <c r="D23" s="206"/>
      <c r="E23" s="207"/>
      <c r="F23" s="226">
        <f>SUM(F24,F29,F33,F36)</f>
        <v>177.05999999999997</v>
      </c>
      <c r="G23" s="226">
        <f>SUM(G24,G29,G33,G36)</f>
        <v>177.05999999999997</v>
      </c>
      <c r="H23" s="104"/>
      <c r="I23" s="104"/>
      <c r="J23" s="104"/>
      <c r="K23" s="104"/>
      <c r="L23" s="118"/>
      <c r="M23" s="49"/>
      <c r="N23" s="49"/>
      <c r="O23" s="49"/>
    </row>
    <row r="24" spans="2:15" ht="21" customHeight="1">
      <c r="B24" s="203" t="s">
        <v>439</v>
      </c>
      <c r="C24" s="203"/>
      <c r="D24" s="203"/>
      <c r="E24" s="204" t="s">
        <v>440</v>
      </c>
      <c r="F24" s="116">
        <v>132.63</v>
      </c>
      <c r="G24" s="116">
        <v>132.63</v>
      </c>
      <c r="H24" s="104"/>
      <c r="I24" s="104"/>
      <c r="J24" s="104"/>
      <c r="K24" s="104"/>
      <c r="L24" s="118"/>
      <c r="M24" s="49"/>
      <c r="N24" s="49"/>
      <c r="O24" s="49"/>
    </row>
    <row r="25" spans="1:15" ht="21" customHeight="1">
      <c r="A25" s="55"/>
      <c r="B25" s="203"/>
      <c r="C25" s="203" t="s">
        <v>73</v>
      </c>
      <c r="D25" s="203"/>
      <c r="E25" s="204" t="s">
        <v>469</v>
      </c>
      <c r="F25" s="116">
        <v>132.63</v>
      </c>
      <c r="G25" s="116">
        <v>132.63</v>
      </c>
      <c r="H25" s="104"/>
      <c r="I25" s="104"/>
      <c r="J25" s="104"/>
      <c r="K25" s="104"/>
      <c r="L25" s="118"/>
      <c r="M25" s="49"/>
      <c r="N25" s="49"/>
      <c r="O25" s="49"/>
    </row>
    <row r="26" spans="1:15" ht="21" customHeight="1">
      <c r="A26" s="55"/>
      <c r="B26" s="203"/>
      <c r="C26" s="203"/>
      <c r="D26" s="203" t="s">
        <v>77</v>
      </c>
      <c r="E26" s="204" t="s">
        <v>470</v>
      </c>
      <c r="F26" s="116">
        <v>123.83</v>
      </c>
      <c r="G26" s="116">
        <v>123.83</v>
      </c>
      <c r="H26" s="104"/>
      <c r="I26" s="104"/>
      <c r="J26" s="104"/>
      <c r="K26" s="104"/>
      <c r="L26" s="118"/>
      <c r="M26" s="49"/>
      <c r="N26" s="49"/>
      <c r="O26" s="49"/>
    </row>
    <row r="27" spans="1:15" ht="21" customHeight="1">
      <c r="A27" s="55"/>
      <c r="B27" s="203"/>
      <c r="C27" s="203"/>
      <c r="D27" s="203" t="s">
        <v>69</v>
      </c>
      <c r="E27" s="204" t="s">
        <v>471</v>
      </c>
      <c r="F27" s="116">
        <v>2.42</v>
      </c>
      <c r="G27" s="116">
        <v>2.42</v>
      </c>
      <c r="H27" s="104"/>
      <c r="I27" s="104"/>
      <c r="J27" s="104"/>
      <c r="K27" s="104"/>
      <c r="L27" s="118"/>
      <c r="M27" s="49"/>
      <c r="N27" s="49"/>
      <c r="O27" s="49"/>
    </row>
    <row r="28" spans="1:15" ht="21" customHeight="1">
      <c r="A28" s="55"/>
      <c r="B28" s="203"/>
      <c r="C28" s="203"/>
      <c r="D28" s="203" t="s">
        <v>126</v>
      </c>
      <c r="E28" s="204" t="s">
        <v>472</v>
      </c>
      <c r="F28" s="116">
        <v>6.38</v>
      </c>
      <c r="G28" s="116">
        <v>6.38</v>
      </c>
      <c r="H28" s="104"/>
      <c r="I28" s="104"/>
      <c r="J28" s="104"/>
      <c r="K28" s="104"/>
      <c r="L28" s="118"/>
      <c r="M28" s="49"/>
      <c r="N28" s="49"/>
      <c r="O28" s="49"/>
    </row>
    <row r="29" spans="1:15" ht="21" customHeight="1">
      <c r="A29" s="55"/>
      <c r="B29" s="203" t="s">
        <v>65</v>
      </c>
      <c r="C29" s="203"/>
      <c r="D29" s="203"/>
      <c r="E29" s="204" t="s">
        <v>66</v>
      </c>
      <c r="F29" s="116">
        <v>24.33</v>
      </c>
      <c r="G29" s="116">
        <v>24.33</v>
      </c>
      <c r="H29" s="104"/>
      <c r="I29" s="104"/>
      <c r="J29" s="104"/>
      <c r="K29" s="104"/>
      <c r="L29" s="118"/>
      <c r="M29" s="49"/>
      <c r="N29" s="49"/>
      <c r="O29" s="49"/>
    </row>
    <row r="30" spans="1:15" ht="21" customHeight="1">
      <c r="A30" s="55"/>
      <c r="B30" s="203"/>
      <c r="C30" s="203" t="s">
        <v>67</v>
      </c>
      <c r="D30" s="203"/>
      <c r="E30" s="204" t="s">
        <v>473</v>
      </c>
      <c r="F30" s="116">
        <v>24.33</v>
      </c>
      <c r="G30" s="116">
        <v>24.33</v>
      </c>
      <c r="H30" s="104"/>
      <c r="I30" s="104"/>
      <c r="J30" s="104"/>
      <c r="K30" s="104"/>
      <c r="L30" s="118"/>
      <c r="M30" s="49"/>
      <c r="N30" s="49"/>
      <c r="O30" s="49"/>
    </row>
    <row r="31" spans="1:15" ht="21" customHeight="1">
      <c r="A31" s="55"/>
      <c r="B31" s="203"/>
      <c r="C31" s="203"/>
      <c r="D31" s="203" t="s">
        <v>77</v>
      </c>
      <c r="E31" s="204" t="s">
        <v>474</v>
      </c>
      <c r="F31" s="116">
        <v>6.32</v>
      </c>
      <c r="G31" s="116">
        <v>6.32</v>
      </c>
      <c r="H31" s="104"/>
      <c r="I31" s="104"/>
      <c r="J31" s="104"/>
      <c r="K31" s="104"/>
      <c r="L31" s="118"/>
      <c r="M31" s="49"/>
      <c r="N31" s="49"/>
      <c r="O31" s="49"/>
    </row>
    <row r="32" spans="1:15" ht="21" customHeight="1">
      <c r="A32" s="55"/>
      <c r="B32" s="203"/>
      <c r="C32" s="203"/>
      <c r="D32" s="203" t="s">
        <v>67</v>
      </c>
      <c r="E32" s="204" t="s">
        <v>475</v>
      </c>
      <c r="F32" s="116">
        <v>18.01</v>
      </c>
      <c r="G32" s="116">
        <v>18.01</v>
      </c>
      <c r="H32" s="104"/>
      <c r="I32" s="104"/>
      <c r="J32" s="104"/>
      <c r="K32" s="104"/>
      <c r="L32" s="118"/>
      <c r="M32" s="49"/>
      <c r="N32" s="49"/>
      <c r="O32" s="49"/>
    </row>
    <row r="33" spans="1:15" ht="21" customHeight="1">
      <c r="A33" s="55"/>
      <c r="B33" s="203" t="s">
        <v>70</v>
      </c>
      <c r="C33" s="203"/>
      <c r="D33" s="203"/>
      <c r="E33" s="204" t="s">
        <v>71</v>
      </c>
      <c r="F33" s="116">
        <v>9.35</v>
      </c>
      <c r="G33" s="116">
        <v>9.35</v>
      </c>
      <c r="H33" s="104"/>
      <c r="I33" s="104"/>
      <c r="J33" s="104"/>
      <c r="K33" s="104"/>
      <c r="L33" s="118"/>
      <c r="M33" s="49"/>
      <c r="N33" s="49"/>
      <c r="O33" s="49"/>
    </row>
    <row r="34" spans="1:15" ht="21" customHeight="1">
      <c r="A34" s="55"/>
      <c r="B34" s="203"/>
      <c r="C34" s="203" t="s">
        <v>72</v>
      </c>
      <c r="D34" s="203"/>
      <c r="E34" s="204" t="s">
        <v>476</v>
      </c>
      <c r="F34" s="116">
        <v>9.35</v>
      </c>
      <c r="G34" s="116">
        <v>9.35</v>
      </c>
      <c r="H34" s="104"/>
      <c r="I34" s="104"/>
      <c r="J34" s="104"/>
      <c r="K34" s="104"/>
      <c r="L34" s="118"/>
      <c r="M34" s="49"/>
      <c r="N34" s="49"/>
      <c r="O34" s="49"/>
    </row>
    <row r="35" spans="1:15" ht="21" customHeight="1">
      <c r="A35" s="55"/>
      <c r="B35" s="203"/>
      <c r="C35" s="203"/>
      <c r="D35" s="203" t="s">
        <v>77</v>
      </c>
      <c r="E35" s="204" t="s">
        <v>477</v>
      </c>
      <c r="F35" s="116">
        <v>9.35</v>
      </c>
      <c r="G35" s="116">
        <v>9.35</v>
      </c>
      <c r="H35" s="104"/>
      <c r="I35" s="104"/>
      <c r="J35" s="104"/>
      <c r="K35" s="104"/>
      <c r="L35" s="118"/>
      <c r="M35" s="49"/>
      <c r="N35" s="49"/>
      <c r="O35" s="49"/>
    </row>
    <row r="36" spans="1:15" ht="21" customHeight="1">
      <c r="A36" s="55"/>
      <c r="B36" s="203" t="s">
        <v>75</v>
      </c>
      <c r="C36" s="203"/>
      <c r="D36" s="203"/>
      <c r="E36" s="204" t="s">
        <v>76</v>
      </c>
      <c r="F36" s="116">
        <v>10.75</v>
      </c>
      <c r="G36" s="116">
        <v>10.75</v>
      </c>
      <c r="H36" s="104"/>
      <c r="I36" s="104"/>
      <c r="J36" s="104"/>
      <c r="K36" s="104"/>
      <c r="L36" s="118"/>
      <c r="M36" s="49"/>
      <c r="N36" s="49"/>
      <c r="O36" s="49"/>
    </row>
    <row r="37" spans="1:15" ht="21" customHeight="1">
      <c r="A37" s="55"/>
      <c r="B37" s="203"/>
      <c r="C37" s="203" t="s">
        <v>69</v>
      </c>
      <c r="D37" s="203"/>
      <c r="E37" s="204" t="s">
        <v>478</v>
      </c>
      <c r="F37" s="116">
        <v>10.75</v>
      </c>
      <c r="G37" s="116">
        <v>10.75</v>
      </c>
      <c r="H37" s="104"/>
      <c r="I37" s="104"/>
      <c r="J37" s="104"/>
      <c r="K37" s="104"/>
      <c r="L37" s="118"/>
      <c r="M37" s="49"/>
      <c r="N37" s="49"/>
      <c r="O37" s="49"/>
    </row>
    <row r="38" spans="1:15" ht="21" customHeight="1">
      <c r="A38" s="55"/>
      <c r="B38" s="203"/>
      <c r="C38" s="203"/>
      <c r="D38" s="203" t="s">
        <v>77</v>
      </c>
      <c r="E38" s="204" t="s">
        <v>479</v>
      </c>
      <c r="F38" s="116">
        <v>10.75</v>
      </c>
      <c r="G38" s="116">
        <v>10.75</v>
      </c>
      <c r="H38" s="104"/>
      <c r="I38" s="104"/>
      <c r="J38" s="104"/>
      <c r="K38" s="104"/>
      <c r="L38" s="118"/>
      <c r="M38" s="49"/>
      <c r="N38" s="49"/>
      <c r="O38" s="49"/>
    </row>
    <row r="39" spans="1:15" ht="25.5" customHeight="1">
      <c r="A39" s="205" t="s">
        <v>491</v>
      </c>
      <c r="B39" s="28"/>
      <c r="C39" s="28"/>
      <c r="D39" s="28"/>
      <c r="E39" s="185"/>
      <c r="F39" s="226">
        <f>SUM(F40,F44,F48,F51)</f>
        <v>322.37</v>
      </c>
      <c r="G39" s="226">
        <f>SUM(G40,G44,G48,G51)</f>
        <v>315.37</v>
      </c>
      <c r="H39" s="116">
        <f>SUM(H40,H44,H48)</f>
        <v>0</v>
      </c>
      <c r="I39" s="116">
        <f>SUM(I40,I44,I48)</f>
        <v>0</v>
      </c>
      <c r="J39" s="116">
        <f>SUM(J40,J44,J48)</f>
        <v>0</v>
      </c>
      <c r="K39" s="253">
        <f>SUM(K40,K44,K48)</f>
        <v>7</v>
      </c>
      <c r="L39" s="118"/>
      <c r="M39" s="49"/>
      <c r="N39" s="49"/>
      <c r="O39" s="49"/>
    </row>
    <row r="40" spans="2:15" ht="21" customHeight="1">
      <c r="B40" s="206" t="s">
        <v>492</v>
      </c>
      <c r="C40" s="206"/>
      <c r="D40" s="206"/>
      <c r="E40" s="207" t="s">
        <v>493</v>
      </c>
      <c r="F40" s="116">
        <f aca="true" t="shared" si="1" ref="F40:F50">SUM(G40:L40)</f>
        <v>271.5</v>
      </c>
      <c r="G40" s="116">
        <v>264.5</v>
      </c>
      <c r="H40" s="213"/>
      <c r="I40" s="213"/>
      <c r="J40" s="213"/>
      <c r="K40" s="213">
        <v>7</v>
      </c>
      <c r="L40" s="118"/>
      <c r="M40" s="214"/>
      <c r="N40" s="214"/>
      <c r="O40" s="214"/>
    </row>
    <row r="41" spans="1:15" ht="21" customHeight="1">
      <c r="A41" s="55"/>
      <c r="B41" s="206"/>
      <c r="C41" s="206" t="s">
        <v>494</v>
      </c>
      <c r="D41" s="206"/>
      <c r="E41" s="239" t="s">
        <v>586</v>
      </c>
      <c r="F41" s="116">
        <f t="shared" si="1"/>
        <v>271.5</v>
      </c>
      <c r="G41" s="116">
        <v>264.5</v>
      </c>
      <c r="H41" s="213"/>
      <c r="I41" s="213"/>
      <c r="J41" s="208"/>
      <c r="K41" s="208">
        <v>7</v>
      </c>
      <c r="L41" s="118"/>
      <c r="M41" s="214"/>
      <c r="N41" s="214"/>
      <c r="O41" s="214"/>
    </row>
    <row r="42" spans="1:15" ht="21" customHeight="1">
      <c r="A42" s="55"/>
      <c r="B42" s="206"/>
      <c r="C42" s="206"/>
      <c r="D42" s="206" t="s">
        <v>495</v>
      </c>
      <c r="E42" s="239" t="s">
        <v>587</v>
      </c>
      <c r="F42" s="116">
        <f t="shared" si="1"/>
        <v>138.18</v>
      </c>
      <c r="G42" s="116">
        <v>138.18</v>
      </c>
      <c r="H42" s="213"/>
      <c r="I42" s="213"/>
      <c r="J42" s="213"/>
      <c r="K42" s="213"/>
      <c r="L42" s="118"/>
      <c r="M42" s="214"/>
      <c r="N42" s="214"/>
      <c r="O42" s="214"/>
    </row>
    <row r="43" spans="1:15" ht="21" customHeight="1">
      <c r="A43" s="55"/>
      <c r="B43" s="206"/>
      <c r="C43" s="206"/>
      <c r="D43" s="206" t="s">
        <v>496</v>
      </c>
      <c r="E43" s="239" t="s">
        <v>588</v>
      </c>
      <c r="F43" s="116">
        <f t="shared" si="1"/>
        <v>133.32</v>
      </c>
      <c r="G43" s="116">
        <v>126.32</v>
      </c>
      <c r="H43" s="213"/>
      <c r="I43" s="213"/>
      <c r="J43" s="213"/>
      <c r="K43" s="213">
        <v>7</v>
      </c>
      <c r="L43" s="118"/>
      <c r="M43" s="214"/>
      <c r="N43" s="214"/>
      <c r="O43" s="214"/>
    </row>
    <row r="44" spans="1:15" ht="21" customHeight="1">
      <c r="A44" s="55"/>
      <c r="B44" s="206" t="s">
        <v>497</v>
      </c>
      <c r="C44" s="206"/>
      <c r="D44" s="206"/>
      <c r="E44" s="207" t="s">
        <v>498</v>
      </c>
      <c r="F44" s="116">
        <f t="shared" si="1"/>
        <v>31.22</v>
      </c>
      <c r="G44" s="116">
        <v>31.22</v>
      </c>
      <c r="H44" s="213"/>
      <c r="I44" s="213"/>
      <c r="J44" s="213"/>
      <c r="K44" s="213"/>
      <c r="L44" s="118"/>
      <c r="M44" s="214"/>
      <c r="N44" s="214"/>
      <c r="O44" s="214"/>
    </row>
    <row r="45" spans="1:15" ht="21" customHeight="1">
      <c r="A45" s="55"/>
      <c r="B45" s="206"/>
      <c r="C45" s="206" t="s">
        <v>499</v>
      </c>
      <c r="D45" s="206"/>
      <c r="E45" s="239" t="s">
        <v>589</v>
      </c>
      <c r="F45" s="116">
        <f t="shared" si="1"/>
        <v>31.22</v>
      </c>
      <c r="G45" s="116">
        <v>31.22</v>
      </c>
      <c r="H45" s="208"/>
      <c r="I45" s="208"/>
      <c r="J45" s="208"/>
      <c r="K45" s="208"/>
      <c r="L45" s="119"/>
      <c r="M45" s="214"/>
      <c r="N45" s="214"/>
      <c r="O45" s="214"/>
    </row>
    <row r="46" spans="1:15" ht="21" customHeight="1">
      <c r="A46" s="55"/>
      <c r="B46" s="206"/>
      <c r="C46" s="206"/>
      <c r="D46" s="206" t="s">
        <v>495</v>
      </c>
      <c r="E46" s="239" t="s">
        <v>590</v>
      </c>
      <c r="F46" s="116">
        <f t="shared" si="1"/>
        <v>11.53</v>
      </c>
      <c r="G46" s="116">
        <v>11.53</v>
      </c>
      <c r="H46" s="208"/>
      <c r="I46" s="208"/>
      <c r="J46" s="208"/>
      <c r="K46" s="208"/>
      <c r="L46" s="119"/>
      <c r="M46" s="214"/>
      <c r="N46" s="214"/>
      <c r="O46" s="214"/>
    </row>
    <row r="47" spans="1:15" ht="21" customHeight="1">
      <c r="A47" s="55"/>
      <c r="B47" s="206"/>
      <c r="C47" s="206"/>
      <c r="D47" s="206" t="s">
        <v>499</v>
      </c>
      <c r="E47" s="239" t="s">
        <v>591</v>
      </c>
      <c r="F47" s="116">
        <f t="shared" si="1"/>
        <v>19.69</v>
      </c>
      <c r="G47" s="116">
        <v>19.69</v>
      </c>
      <c r="H47" s="208"/>
      <c r="I47" s="208"/>
      <c r="J47" s="208"/>
      <c r="K47" s="208"/>
      <c r="L47" s="119"/>
      <c r="M47" s="214"/>
      <c r="N47" s="214"/>
      <c r="O47" s="214"/>
    </row>
    <row r="48" spans="1:15" ht="21" customHeight="1">
      <c r="A48" s="55"/>
      <c r="B48" s="206" t="s">
        <v>500</v>
      </c>
      <c r="C48" s="206"/>
      <c r="D48" s="206"/>
      <c r="E48" s="207" t="s">
        <v>501</v>
      </c>
      <c r="F48" s="116">
        <f t="shared" si="1"/>
        <v>7.94</v>
      </c>
      <c r="G48" s="116">
        <v>7.94</v>
      </c>
      <c r="H48" s="208"/>
      <c r="I48" s="208"/>
      <c r="J48" s="208"/>
      <c r="K48" s="208"/>
      <c r="L48" s="119"/>
      <c r="M48" s="214"/>
      <c r="N48" s="214"/>
      <c r="O48" s="214"/>
    </row>
    <row r="49" spans="1:15" ht="21" customHeight="1">
      <c r="A49" s="55"/>
      <c r="B49" s="206"/>
      <c r="C49" s="206" t="s">
        <v>502</v>
      </c>
      <c r="D49" s="206"/>
      <c r="E49" s="239" t="s">
        <v>592</v>
      </c>
      <c r="F49" s="116">
        <f t="shared" si="1"/>
        <v>7.94</v>
      </c>
      <c r="G49" s="116">
        <v>7.94</v>
      </c>
      <c r="H49" s="208"/>
      <c r="I49" s="208"/>
      <c r="J49" s="208"/>
      <c r="K49" s="208"/>
      <c r="L49" s="119"/>
      <c r="M49" s="214"/>
      <c r="N49" s="214"/>
      <c r="O49" s="214"/>
    </row>
    <row r="50" spans="1:15" ht="20.25" customHeight="1">
      <c r="A50" s="55"/>
      <c r="B50" s="206"/>
      <c r="C50" s="206"/>
      <c r="D50" s="206" t="s">
        <v>495</v>
      </c>
      <c r="E50" s="239" t="s">
        <v>593</v>
      </c>
      <c r="F50" s="116">
        <f t="shared" si="1"/>
        <v>7.94</v>
      </c>
      <c r="G50" s="116">
        <v>7.94</v>
      </c>
      <c r="H50" s="208"/>
      <c r="I50" s="208"/>
      <c r="J50" s="208"/>
      <c r="K50" s="208"/>
      <c r="L50" s="119"/>
      <c r="M50" s="214"/>
      <c r="N50" s="214"/>
      <c r="O50" s="214"/>
    </row>
    <row r="51" spans="1:15" ht="21" customHeight="1">
      <c r="A51" s="55"/>
      <c r="B51" s="206" t="s">
        <v>503</v>
      </c>
      <c r="C51" s="206"/>
      <c r="D51" s="206"/>
      <c r="E51" s="207" t="s">
        <v>504</v>
      </c>
      <c r="F51" s="116">
        <f>SUM(G51:L51)</f>
        <v>11.71</v>
      </c>
      <c r="G51" s="116">
        <v>11.71</v>
      </c>
      <c r="H51" s="116"/>
      <c r="I51" s="116"/>
      <c r="J51" s="116"/>
      <c r="K51" s="116"/>
      <c r="L51" s="119"/>
      <c r="M51" s="49"/>
      <c r="N51" s="49"/>
      <c r="O51" s="49"/>
    </row>
    <row r="52" spans="1:15" ht="21" customHeight="1">
      <c r="A52" s="55"/>
      <c r="B52" s="206"/>
      <c r="C52" s="206" t="s">
        <v>496</v>
      </c>
      <c r="D52" s="206"/>
      <c r="E52" s="239" t="s">
        <v>594</v>
      </c>
      <c r="F52" s="116">
        <f>SUM(G52:L52)</f>
        <v>11.71</v>
      </c>
      <c r="G52" s="116">
        <v>11.71</v>
      </c>
      <c r="H52" s="116"/>
      <c r="I52" s="116"/>
      <c r="J52" s="116"/>
      <c r="K52" s="116"/>
      <c r="L52" s="119"/>
      <c r="M52" s="49"/>
      <c r="N52" s="49"/>
      <c r="O52" s="49"/>
    </row>
    <row r="53" spans="1:15" ht="21" customHeight="1">
      <c r="A53" s="55"/>
      <c r="B53" s="206"/>
      <c r="C53" s="206"/>
      <c r="D53" s="206" t="s">
        <v>495</v>
      </c>
      <c r="E53" s="239" t="s">
        <v>595</v>
      </c>
      <c r="F53" s="116">
        <f>SUM(G53:L53)</f>
        <v>11.71</v>
      </c>
      <c r="G53" s="116">
        <v>11.71</v>
      </c>
      <c r="H53" s="116"/>
      <c r="I53" s="116"/>
      <c r="J53" s="116"/>
      <c r="K53" s="116"/>
      <c r="L53" s="119"/>
      <c r="M53" s="49"/>
      <c r="N53" s="49"/>
      <c r="O53" s="49"/>
    </row>
    <row r="54" spans="1:15" ht="21" customHeight="1">
      <c r="A54" s="205" t="s">
        <v>529</v>
      </c>
      <c r="B54" s="28"/>
      <c r="C54" s="28"/>
      <c r="D54" s="28"/>
      <c r="E54" s="54"/>
      <c r="F54" s="226">
        <f>SUM(F55,F59,F62,F65)</f>
        <v>67.94</v>
      </c>
      <c r="G54" s="226">
        <f>SUM(G55,G59,G62,G65)</f>
        <v>67.94</v>
      </c>
      <c r="H54" s="116"/>
      <c r="I54" s="116"/>
      <c r="J54" s="116"/>
      <c r="K54" s="116"/>
      <c r="L54" s="119"/>
      <c r="M54" s="49"/>
      <c r="N54" s="49"/>
      <c r="O54" s="49"/>
    </row>
    <row r="55" spans="1:15" ht="21" customHeight="1">
      <c r="A55" s="55"/>
      <c r="B55" s="206" t="s">
        <v>439</v>
      </c>
      <c r="C55" s="206"/>
      <c r="D55" s="206"/>
      <c r="E55" s="221" t="s">
        <v>440</v>
      </c>
      <c r="F55" s="116">
        <v>52.25</v>
      </c>
      <c r="G55" s="116">
        <v>52.25</v>
      </c>
      <c r="H55" s="116"/>
      <c r="I55" s="116"/>
      <c r="J55" s="116"/>
      <c r="K55" s="116"/>
      <c r="L55" s="119"/>
      <c r="M55" s="49"/>
      <c r="N55" s="49"/>
      <c r="O55" s="49"/>
    </row>
    <row r="56" spans="1:15" ht="21" customHeight="1">
      <c r="A56" s="55"/>
      <c r="B56" s="206"/>
      <c r="C56" s="206" t="s">
        <v>73</v>
      </c>
      <c r="D56" s="206"/>
      <c r="E56" s="247" t="s">
        <v>445</v>
      </c>
      <c r="F56" s="116">
        <v>52.25</v>
      </c>
      <c r="G56" s="116">
        <v>52.25</v>
      </c>
      <c r="H56" s="116"/>
      <c r="I56" s="116"/>
      <c r="J56" s="116"/>
      <c r="K56" s="116"/>
      <c r="L56" s="119"/>
      <c r="M56" s="49"/>
      <c r="N56" s="49"/>
      <c r="O56" s="49"/>
    </row>
    <row r="57" spans="1:15" ht="21" customHeight="1">
      <c r="A57" s="55"/>
      <c r="B57" s="206"/>
      <c r="C57" s="206"/>
      <c r="D57" s="206" t="s">
        <v>74</v>
      </c>
      <c r="E57" s="247" t="s">
        <v>596</v>
      </c>
      <c r="F57" s="116">
        <v>47.25</v>
      </c>
      <c r="G57" s="116">
        <v>47.25</v>
      </c>
      <c r="H57" s="116"/>
      <c r="I57" s="116"/>
      <c r="J57" s="116"/>
      <c r="K57" s="116"/>
      <c r="L57" s="119"/>
      <c r="M57" s="49"/>
      <c r="N57" s="49"/>
      <c r="O57" s="49"/>
    </row>
    <row r="58" spans="1:15" ht="21" customHeight="1">
      <c r="A58" s="55"/>
      <c r="B58" s="206"/>
      <c r="C58" s="206"/>
      <c r="D58" s="206" t="s">
        <v>126</v>
      </c>
      <c r="E58" s="247" t="s">
        <v>597</v>
      </c>
      <c r="F58" s="116">
        <v>5</v>
      </c>
      <c r="G58" s="116">
        <v>5</v>
      </c>
      <c r="H58" s="116"/>
      <c r="I58" s="116"/>
      <c r="J58" s="116"/>
      <c r="K58" s="116"/>
      <c r="L58" s="119"/>
      <c r="M58" s="49"/>
      <c r="N58" s="49"/>
      <c r="O58" s="49"/>
    </row>
    <row r="59" spans="1:15" ht="21" customHeight="1">
      <c r="A59" s="55"/>
      <c r="B59" s="206" t="s">
        <v>65</v>
      </c>
      <c r="C59" s="206"/>
      <c r="D59" s="206"/>
      <c r="E59" s="221" t="s">
        <v>66</v>
      </c>
      <c r="F59" s="116">
        <v>7.94</v>
      </c>
      <c r="G59" s="116">
        <v>7.94</v>
      </c>
      <c r="H59" s="116"/>
      <c r="I59" s="116"/>
      <c r="J59" s="116"/>
      <c r="K59" s="116"/>
      <c r="L59" s="119"/>
      <c r="M59" s="49"/>
      <c r="N59" s="49"/>
      <c r="O59" s="49"/>
    </row>
    <row r="60" spans="1:15" ht="21" customHeight="1">
      <c r="A60" s="55"/>
      <c r="B60" s="206"/>
      <c r="C60" s="206" t="s">
        <v>67</v>
      </c>
      <c r="D60" s="206"/>
      <c r="E60" s="247" t="s">
        <v>448</v>
      </c>
      <c r="F60" s="116">
        <v>7.94</v>
      </c>
      <c r="G60" s="116">
        <v>7.94</v>
      </c>
      <c r="H60" s="116"/>
      <c r="I60" s="116"/>
      <c r="J60" s="116"/>
      <c r="K60" s="116"/>
      <c r="L60" s="119"/>
      <c r="M60" s="49"/>
      <c r="N60" s="49"/>
      <c r="O60" s="49"/>
    </row>
    <row r="61" spans="1:15" ht="21" customHeight="1">
      <c r="A61" s="55"/>
      <c r="B61" s="206"/>
      <c r="C61" s="206"/>
      <c r="D61" s="206" t="s">
        <v>67</v>
      </c>
      <c r="E61" s="247" t="s">
        <v>598</v>
      </c>
      <c r="F61" s="116">
        <v>7.94</v>
      </c>
      <c r="G61" s="116">
        <v>7.94</v>
      </c>
      <c r="H61" s="116"/>
      <c r="I61" s="116"/>
      <c r="J61" s="116"/>
      <c r="K61" s="116"/>
      <c r="L61" s="119"/>
      <c r="M61" s="49"/>
      <c r="N61" s="49"/>
      <c r="O61" s="49"/>
    </row>
    <row r="62" spans="1:15" ht="21" customHeight="1">
      <c r="A62" s="55"/>
      <c r="B62" s="206" t="s">
        <v>70</v>
      </c>
      <c r="C62" s="206"/>
      <c r="D62" s="206"/>
      <c r="E62" s="221" t="s">
        <v>71</v>
      </c>
      <c r="F62" s="116">
        <v>2.98</v>
      </c>
      <c r="G62" s="116">
        <v>2.98</v>
      </c>
      <c r="H62" s="116"/>
      <c r="I62" s="116"/>
      <c r="J62" s="116"/>
      <c r="K62" s="116"/>
      <c r="L62" s="119"/>
      <c r="M62" s="49"/>
      <c r="N62" s="49"/>
      <c r="O62" s="49"/>
    </row>
    <row r="63" spans="1:15" ht="21" customHeight="1">
      <c r="A63" s="55"/>
      <c r="B63" s="206"/>
      <c r="C63" s="206" t="s">
        <v>67</v>
      </c>
      <c r="D63" s="206"/>
      <c r="E63" s="247" t="s">
        <v>599</v>
      </c>
      <c r="F63" s="116">
        <v>2.98</v>
      </c>
      <c r="G63" s="116">
        <v>2.98</v>
      </c>
      <c r="H63" s="116"/>
      <c r="I63" s="116"/>
      <c r="J63" s="116"/>
      <c r="K63" s="116"/>
      <c r="L63" s="119"/>
      <c r="M63" s="49"/>
      <c r="N63" s="49"/>
      <c r="O63" s="49"/>
    </row>
    <row r="64" spans="1:15" ht="21" customHeight="1">
      <c r="A64" s="55"/>
      <c r="B64" s="206"/>
      <c r="C64" s="206"/>
      <c r="D64" s="206" t="s">
        <v>69</v>
      </c>
      <c r="E64" s="247" t="s">
        <v>600</v>
      </c>
      <c r="F64" s="116">
        <v>2.98</v>
      </c>
      <c r="G64" s="116">
        <v>2.98</v>
      </c>
      <c r="H64" s="116"/>
      <c r="I64" s="116"/>
      <c r="J64" s="116"/>
      <c r="K64" s="116"/>
      <c r="L64" s="119"/>
      <c r="M64" s="49"/>
      <c r="N64" s="49"/>
      <c r="O64" s="49"/>
    </row>
    <row r="65" spans="1:15" ht="21" customHeight="1">
      <c r="A65" s="55"/>
      <c r="B65" s="206" t="s">
        <v>75</v>
      </c>
      <c r="C65" s="206"/>
      <c r="D65" s="206"/>
      <c r="E65" s="221" t="s">
        <v>76</v>
      </c>
      <c r="F65" s="116">
        <v>4.77</v>
      </c>
      <c r="G65" s="116">
        <v>4.77</v>
      </c>
      <c r="H65" s="116"/>
      <c r="I65" s="116"/>
      <c r="J65" s="116"/>
      <c r="K65" s="116"/>
      <c r="L65" s="119"/>
      <c r="M65" s="49"/>
      <c r="N65" s="49"/>
      <c r="O65" s="49"/>
    </row>
    <row r="66" spans="1:15" ht="21" customHeight="1">
      <c r="A66" s="55"/>
      <c r="B66" s="206"/>
      <c r="C66" s="206" t="s">
        <v>69</v>
      </c>
      <c r="D66" s="206"/>
      <c r="E66" s="247" t="s">
        <v>453</v>
      </c>
      <c r="F66" s="116">
        <v>4.77</v>
      </c>
      <c r="G66" s="116">
        <v>4.77</v>
      </c>
      <c r="H66" s="116"/>
      <c r="I66" s="116"/>
      <c r="J66" s="116"/>
      <c r="K66" s="116"/>
      <c r="L66" s="119"/>
      <c r="M66" s="49"/>
      <c r="N66" s="49"/>
      <c r="O66" s="49"/>
    </row>
    <row r="67" spans="1:15" ht="21" customHeight="1">
      <c r="A67" s="55"/>
      <c r="B67" s="206"/>
      <c r="C67" s="206"/>
      <c r="D67" s="206" t="s">
        <v>77</v>
      </c>
      <c r="E67" s="247" t="s">
        <v>601</v>
      </c>
      <c r="F67" s="116">
        <v>4.77</v>
      </c>
      <c r="G67" s="116">
        <v>4.77</v>
      </c>
      <c r="H67" s="116"/>
      <c r="I67" s="116"/>
      <c r="J67" s="116"/>
      <c r="K67" s="116"/>
      <c r="L67" s="119"/>
      <c r="M67" s="49"/>
      <c r="N67" s="49"/>
      <c r="O67" s="49"/>
    </row>
    <row r="68" spans="1:15" ht="24" customHeight="1">
      <c r="A68" s="55" t="s">
        <v>552</v>
      </c>
      <c r="B68" s="74"/>
      <c r="C68" s="74"/>
      <c r="D68" s="74"/>
      <c r="E68" s="75"/>
      <c r="F68" s="114">
        <v>398.1</v>
      </c>
      <c r="G68" s="114">
        <v>398.1</v>
      </c>
      <c r="H68" s="116"/>
      <c r="I68" s="116"/>
      <c r="J68" s="116"/>
      <c r="K68" s="116"/>
      <c r="L68" s="119"/>
      <c r="M68" s="49"/>
      <c r="N68" s="49"/>
      <c r="O68" s="49"/>
    </row>
    <row r="69" spans="1:15" ht="21" customHeight="1">
      <c r="A69" s="55"/>
      <c r="B69" s="28" t="s">
        <v>553</v>
      </c>
      <c r="C69" s="28"/>
      <c r="D69" s="28"/>
      <c r="E69" s="54" t="s">
        <v>554</v>
      </c>
      <c r="F69" s="87">
        <f>SUM(G69:L69)</f>
        <v>301.65</v>
      </c>
      <c r="G69" s="116">
        <v>301.65</v>
      </c>
      <c r="H69" s="116"/>
      <c r="I69" s="116"/>
      <c r="J69" s="116"/>
      <c r="K69" s="116"/>
      <c r="L69" s="119"/>
      <c r="M69" s="49"/>
      <c r="N69" s="49"/>
      <c r="O69" s="49"/>
    </row>
    <row r="70" spans="1:15" ht="21" customHeight="1">
      <c r="A70" s="55"/>
      <c r="B70" s="28"/>
      <c r="C70" s="28" t="s">
        <v>555</v>
      </c>
      <c r="D70" s="28"/>
      <c r="E70" s="239" t="s">
        <v>602</v>
      </c>
      <c r="F70" s="87">
        <f>SUM(G70:L70)</f>
        <v>301.65</v>
      </c>
      <c r="G70" s="116">
        <v>301.65</v>
      </c>
      <c r="H70" s="116"/>
      <c r="I70" s="116"/>
      <c r="J70" s="116"/>
      <c r="K70" s="116"/>
      <c r="L70" s="119"/>
      <c r="M70" s="49"/>
      <c r="N70" s="49"/>
      <c r="O70" s="49"/>
    </row>
    <row r="71" spans="1:15" ht="21" customHeight="1">
      <c r="A71" s="55"/>
      <c r="B71" s="28"/>
      <c r="C71" s="28"/>
      <c r="D71" s="28" t="s">
        <v>556</v>
      </c>
      <c r="E71" s="239" t="s">
        <v>603</v>
      </c>
      <c r="F71" s="87">
        <v>289.66</v>
      </c>
      <c r="G71" s="116">
        <v>289.66</v>
      </c>
      <c r="H71" s="116"/>
      <c r="I71" s="116"/>
      <c r="J71" s="116"/>
      <c r="K71" s="116"/>
      <c r="L71" s="119"/>
      <c r="M71" s="49"/>
      <c r="N71" s="49"/>
      <c r="O71" s="49"/>
    </row>
    <row r="72" spans="1:15" ht="21" customHeight="1">
      <c r="A72" s="55"/>
      <c r="B72" s="28"/>
      <c r="C72" s="28"/>
      <c r="D72" s="28" t="s">
        <v>557</v>
      </c>
      <c r="E72" s="239" t="s">
        <v>604</v>
      </c>
      <c r="F72" s="87">
        <v>11.99</v>
      </c>
      <c r="G72" s="116">
        <v>11.99</v>
      </c>
      <c r="H72" s="116"/>
      <c r="I72" s="116"/>
      <c r="J72" s="116"/>
      <c r="K72" s="116"/>
      <c r="L72" s="119"/>
      <c r="M72" s="49"/>
      <c r="N72" s="49"/>
      <c r="O72" s="49"/>
    </row>
    <row r="73" spans="1:15" ht="21" customHeight="1">
      <c r="A73" s="55"/>
      <c r="B73" s="28" t="s">
        <v>558</v>
      </c>
      <c r="C73" s="28"/>
      <c r="D73" s="28"/>
      <c r="E73" s="54" t="s">
        <v>559</v>
      </c>
      <c r="F73" s="87">
        <v>47.97</v>
      </c>
      <c r="G73" s="116">
        <v>47.97</v>
      </c>
      <c r="H73" s="116"/>
      <c r="I73" s="116"/>
      <c r="J73" s="116"/>
      <c r="K73" s="116"/>
      <c r="L73" s="119"/>
      <c r="M73" s="49"/>
      <c r="N73" s="49"/>
      <c r="O73" s="49"/>
    </row>
    <row r="74" spans="1:15" ht="21" customHeight="1">
      <c r="A74" s="55"/>
      <c r="B74" s="28"/>
      <c r="C74" s="28" t="s">
        <v>560</v>
      </c>
      <c r="D74" s="28"/>
      <c r="E74" s="239" t="s">
        <v>605</v>
      </c>
      <c r="F74" s="87">
        <v>47.97</v>
      </c>
      <c r="G74" s="116">
        <v>47.97</v>
      </c>
      <c r="H74" s="116"/>
      <c r="I74" s="116"/>
      <c r="J74" s="116"/>
      <c r="K74" s="116"/>
      <c r="L74" s="119"/>
      <c r="M74" s="49"/>
      <c r="N74" s="49"/>
      <c r="O74" s="49"/>
    </row>
    <row r="75" spans="1:15" ht="21" customHeight="1">
      <c r="A75" s="55"/>
      <c r="B75" s="28"/>
      <c r="C75" s="28"/>
      <c r="D75" s="28" t="s">
        <v>556</v>
      </c>
      <c r="E75" s="239" t="s">
        <v>606</v>
      </c>
      <c r="F75" s="87">
        <v>5.67</v>
      </c>
      <c r="G75" s="116">
        <v>5.67</v>
      </c>
      <c r="H75" s="116"/>
      <c r="I75" s="116"/>
      <c r="J75" s="116"/>
      <c r="K75" s="116"/>
      <c r="L75" s="119"/>
      <c r="M75" s="49"/>
      <c r="N75" s="49"/>
      <c r="O75" s="49"/>
    </row>
    <row r="76" spans="1:15" ht="21" customHeight="1">
      <c r="A76" s="55"/>
      <c r="B76" s="28"/>
      <c r="C76" s="28"/>
      <c r="D76" s="28" t="s">
        <v>560</v>
      </c>
      <c r="E76" s="239" t="s">
        <v>607</v>
      </c>
      <c r="F76" s="87">
        <v>42.3</v>
      </c>
      <c r="G76" s="116">
        <v>42.3</v>
      </c>
      <c r="H76" s="116"/>
      <c r="I76" s="116"/>
      <c r="J76" s="116"/>
      <c r="K76" s="116"/>
      <c r="L76" s="119"/>
      <c r="M76" s="49"/>
      <c r="N76" s="49"/>
      <c r="O76" s="49"/>
    </row>
    <row r="77" spans="1:15" ht="21" customHeight="1">
      <c r="A77" s="55"/>
      <c r="B77" s="28" t="s">
        <v>561</v>
      </c>
      <c r="C77" s="28"/>
      <c r="D77" s="28"/>
      <c r="E77" s="54" t="s">
        <v>562</v>
      </c>
      <c r="F77" s="87">
        <v>23.1</v>
      </c>
      <c r="G77" s="116">
        <v>23.1</v>
      </c>
      <c r="H77" s="116"/>
      <c r="I77" s="116"/>
      <c r="J77" s="116"/>
      <c r="K77" s="116"/>
      <c r="L77" s="119"/>
      <c r="M77" s="49"/>
      <c r="N77" s="49"/>
      <c r="O77" s="49"/>
    </row>
    <row r="78" spans="1:15" ht="21" customHeight="1">
      <c r="A78" s="55"/>
      <c r="B78" s="28"/>
      <c r="C78" s="28" t="s">
        <v>563</v>
      </c>
      <c r="D78" s="28"/>
      <c r="E78" s="239" t="s">
        <v>608</v>
      </c>
      <c r="F78" s="87">
        <v>23.1</v>
      </c>
      <c r="G78" s="116">
        <v>23.1</v>
      </c>
      <c r="H78" s="116"/>
      <c r="I78" s="116"/>
      <c r="J78" s="116"/>
      <c r="K78" s="116"/>
      <c r="L78" s="119"/>
      <c r="M78" s="49"/>
      <c r="N78" s="49"/>
      <c r="O78" s="49"/>
    </row>
    <row r="79" spans="1:15" ht="21" customHeight="1">
      <c r="A79" s="55"/>
      <c r="B79" s="28"/>
      <c r="C79" s="28"/>
      <c r="D79" s="28" t="s">
        <v>556</v>
      </c>
      <c r="E79" s="239" t="s">
        <v>609</v>
      </c>
      <c r="F79" s="87">
        <v>23.1</v>
      </c>
      <c r="G79" s="116">
        <v>23.1</v>
      </c>
      <c r="H79" s="116"/>
      <c r="I79" s="116"/>
      <c r="J79" s="116"/>
      <c r="K79" s="116"/>
      <c r="L79" s="119"/>
      <c r="M79" s="49"/>
      <c r="N79" s="49"/>
      <c r="O79" s="49"/>
    </row>
    <row r="80" spans="1:15" ht="21" customHeight="1">
      <c r="A80" s="55"/>
      <c r="B80" s="28" t="s">
        <v>564</v>
      </c>
      <c r="C80" s="28"/>
      <c r="D80" s="28"/>
      <c r="E80" s="54" t="s">
        <v>565</v>
      </c>
      <c r="F80" s="87">
        <v>25.38</v>
      </c>
      <c r="G80" s="116">
        <v>25.38</v>
      </c>
      <c r="H80" s="116"/>
      <c r="I80" s="116"/>
      <c r="J80" s="116"/>
      <c r="K80" s="116"/>
      <c r="L80" s="119"/>
      <c r="M80" s="49"/>
      <c r="N80" s="49"/>
      <c r="O80" s="49"/>
    </row>
    <row r="81" spans="1:15" ht="21" customHeight="1">
      <c r="A81" s="55"/>
      <c r="B81" s="28"/>
      <c r="C81" s="28" t="s">
        <v>566</v>
      </c>
      <c r="D81" s="28"/>
      <c r="E81" s="239" t="s">
        <v>610</v>
      </c>
      <c r="F81" s="87">
        <v>25.38</v>
      </c>
      <c r="G81" s="116">
        <v>25.38</v>
      </c>
      <c r="H81" s="116"/>
      <c r="I81" s="116"/>
      <c r="J81" s="116"/>
      <c r="K81" s="116"/>
      <c r="L81" s="119"/>
      <c r="M81" s="49"/>
      <c r="N81" s="49"/>
      <c r="O81" s="49"/>
    </row>
    <row r="82" spans="1:15" ht="21" customHeight="1">
      <c r="A82" s="55"/>
      <c r="B82" s="28"/>
      <c r="C82" s="28"/>
      <c r="D82" s="28" t="s">
        <v>556</v>
      </c>
      <c r="E82" s="239" t="s">
        <v>611</v>
      </c>
      <c r="F82" s="87">
        <v>25.38</v>
      </c>
      <c r="G82" s="116">
        <v>25.38</v>
      </c>
      <c r="H82" s="116"/>
      <c r="I82" s="116"/>
      <c r="J82" s="116"/>
      <c r="K82" s="116"/>
      <c r="L82" s="119"/>
      <c r="M82" s="49"/>
      <c r="N82" s="49"/>
      <c r="O82" s="49"/>
    </row>
    <row r="83" spans="1:15" ht="27" customHeight="1">
      <c r="A83" s="205" t="s">
        <v>537</v>
      </c>
      <c r="B83" s="206"/>
      <c r="C83" s="206"/>
      <c r="D83" s="206"/>
      <c r="E83" s="221"/>
      <c r="F83" s="227">
        <f>SUM(F84,F88,F92,F95)</f>
        <v>112.27000000000001</v>
      </c>
      <c r="G83" s="227">
        <f>SUM(G84,G88,G92,G95)</f>
        <v>112.27000000000001</v>
      </c>
      <c r="H83" s="116"/>
      <c r="I83" s="116"/>
      <c r="J83" s="116"/>
      <c r="K83" s="116"/>
      <c r="L83" s="119"/>
      <c r="M83" s="49"/>
      <c r="N83" s="49"/>
      <c r="O83" s="49"/>
    </row>
    <row r="84" spans="2:15" ht="21" customHeight="1">
      <c r="B84" s="28" t="s">
        <v>439</v>
      </c>
      <c r="C84" s="28"/>
      <c r="D84" s="28"/>
      <c r="E84" s="54" t="s">
        <v>440</v>
      </c>
      <c r="F84" s="87">
        <v>91.26</v>
      </c>
      <c r="G84" s="115">
        <v>91.26</v>
      </c>
      <c r="H84" s="116"/>
      <c r="I84" s="116"/>
      <c r="J84" s="116"/>
      <c r="K84" s="116"/>
      <c r="L84" s="119"/>
      <c r="M84" s="49"/>
      <c r="N84" s="49"/>
      <c r="O84" s="49"/>
    </row>
    <row r="85" spans="1:15" ht="21" customHeight="1">
      <c r="A85" s="55"/>
      <c r="B85" s="28"/>
      <c r="C85" s="28" t="s">
        <v>73</v>
      </c>
      <c r="D85" s="28"/>
      <c r="E85" s="239" t="s">
        <v>612</v>
      </c>
      <c r="F85" s="87">
        <v>91.26</v>
      </c>
      <c r="G85" s="115">
        <v>91.26</v>
      </c>
      <c r="H85" s="116"/>
      <c r="I85" s="116"/>
      <c r="J85" s="116"/>
      <c r="K85" s="116"/>
      <c r="L85" s="119"/>
      <c r="M85" s="49"/>
      <c r="N85" s="49"/>
      <c r="O85" s="49"/>
    </row>
    <row r="86" spans="1:15" ht="21" customHeight="1">
      <c r="A86" s="55"/>
      <c r="B86" s="28"/>
      <c r="C86" s="28"/>
      <c r="D86" s="28" t="s">
        <v>77</v>
      </c>
      <c r="E86" s="239" t="s">
        <v>446</v>
      </c>
      <c r="F86" s="87">
        <v>65.56</v>
      </c>
      <c r="G86" s="115">
        <v>65.56</v>
      </c>
      <c r="H86" s="116"/>
      <c r="I86" s="116"/>
      <c r="J86" s="116"/>
      <c r="K86" s="116"/>
      <c r="L86" s="119"/>
      <c r="M86" s="49"/>
      <c r="N86" s="49"/>
      <c r="O86" s="49"/>
    </row>
    <row r="87" spans="1:15" ht="21" customHeight="1">
      <c r="A87" s="55"/>
      <c r="B87" s="28"/>
      <c r="C87" s="28"/>
      <c r="D87" s="28" t="s">
        <v>114</v>
      </c>
      <c r="E87" s="239" t="s">
        <v>613</v>
      </c>
      <c r="F87" s="87">
        <v>25.7</v>
      </c>
      <c r="G87" s="115">
        <v>25.7</v>
      </c>
      <c r="H87" s="116"/>
      <c r="I87" s="116"/>
      <c r="J87" s="116"/>
      <c r="K87" s="116"/>
      <c r="L87" s="119"/>
      <c r="M87" s="49"/>
      <c r="N87" s="49"/>
      <c r="O87" s="49"/>
    </row>
    <row r="88" spans="1:15" ht="21" customHeight="1">
      <c r="A88" s="55"/>
      <c r="B88" s="28" t="s">
        <v>65</v>
      </c>
      <c r="C88" s="28"/>
      <c r="D88" s="28"/>
      <c r="E88" s="54" t="s">
        <v>66</v>
      </c>
      <c r="F88" s="87">
        <v>11.32</v>
      </c>
      <c r="G88" s="115">
        <v>11.32</v>
      </c>
      <c r="H88" s="116"/>
      <c r="I88" s="116"/>
      <c r="J88" s="116"/>
      <c r="K88" s="116"/>
      <c r="L88" s="119"/>
      <c r="M88" s="49"/>
      <c r="N88" s="49"/>
      <c r="O88" s="49"/>
    </row>
    <row r="89" spans="1:15" ht="21" customHeight="1">
      <c r="A89" s="55"/>
      <c r="B89" s="28"/>
      <c r="C89" s="28" t="s">
        <v>67</v>
      </c>
      <c r="D89" s="28"/>
      <c r="E89" s="239" t="s">
        <v>448</v>
      </c>
      <c r="F89" s="87">
        <v>11.32</v>
      </c>
      <c r="G89" s="115">
        <v>11.32</v>
      </c>
      <c r="H89" s="116"/>
      <c r="I89" s="116"/>
      <c r="J89" s="116"/>
      <c r="K89" s="116"/>
      <c r="L89" s="119"/>
      <c r="M89" s="49"/>
      <c r="N89" s="49"/>
      <c r="O89" s="49"/>
    </row>
    <row r="90" spans="1:15" ht="21" customHeight="1">
      <c r="A90" s="55"/>
      <c r="B90" s="28"/>
      <c r="C90" s="28"/>
      <c r="D90" s="28" t="s">
        <v>77</v>
      </c>
      <c r="E90" s="239" t="s">
        <v>449</v>
      </c>
      <c r="F90" s="87">
        <v>1.42</v>
      </c>
      <c r="G90" s="115">
        <v>1.42</v>
      </c>
      <c r="H90" s="116"/>
      <c r="I90" s="116"/>
      <c r="J90" s="116"/>
      <c r="K90" s="116"/>
      <c r="L90" s="119"/>
      <c r="M90" s="49"/>
      <c r="N90" s="49"/>
      <c r="O90" s="49"/>
    </row>
    <row r="91" spans="1:15" ht="21" customHeight="1">
      <c r="A91" s="55"/>
      <c r="B91" s="28"/>
      <c r="C91" s="28"/>
      <c r="D91" s="28" t="s">
        <v>67</v>
      </c>
      <c r="E91" s="239" t="s">
        <v>598</v>
      </c>
      <c r="F91" s="87">
        <v>9.9</v>
      </c>
      <c r="G91" s="115">
        <v>9.9</v>
      </c>
      <c r="H91" s="116"/>
      <c r="I91" s="116"/>
      <c r="J91" s="116"/>
      <c r="K91" s="116"/>
      <c r="L91" s="119"/>
      <c r="M91" s="49"/>
      <c r="N91" s="49"/>
      <c r="O91" s="49"/>
    </row>
    <row r="92" spans="1:15" ht="21" customHeight="1">
      <c r="A92" s="55"/>
      <c r="B92" s="28" t="s">
        <v>70</v>
      </c>
      <c r="C92" s="28"/>
      <c r="D92" s="28"/>
      <c r="E92" s="54" t="s">
        <v>71</v>
      </c>
      <c r="F92" s="87">
        <v>3.74</v>
      </c>
      <c r="G92" s="115">
        <v>3.74</v>
      </c>
      <c r="H92" s="116"/>
      <c r="I92" s="116"/>
      <c r="J92" s="116"/>
      <c r="K92" s="116"/>
      <c r="L92" s="119"/>
      <c r="M92" s="49"/>
      <c r="N92" s="49"/>
      <c r="O92" s="49"/>
    </row>
    <row r="93" spans="1:15" ht="21" customHeight="1">
      <c r="A93" s="55"/>
      <c r="B93" s="28"/>
      <c r="C93" s="28" t="s">
        <v>72</v>
      </c>
      <c r="D93" s="28"/>
      <c r="E93" s="239" t="s">
        <v>451</v>
      </c>
      <c r="F93" s="87">
        <v>3.74</v>
      </c>
      <c r="G93" s="115">
        <v>3.74</v>
      </c>
      <c r="H93" s="116"/>
      <c r="I93" s="116"/>
      <c r="J93" s="116"/>
      <c r="K93" s="116"/>
      <c r="L93" s="119"/>
      <c r="M93" s="49"/>
      <c r="N93" s="49"/>
      <c r="O93" s="49"/>
    </row>
    <row r="94" spans="1:15" ht="21" customHeight="1">
      <c r="A94" s="55"/>
      <c r="B94" s="28"/>
      <c r="C94" s="28"/>
      <c r="D94" s="28" t="s">
        <v>77</v>
      </c>
      <c r="E94" s="239" t="s">
        <v>452</v>
      </c>
      <c r="F94" s="87">
        <v>3.74</v>
      </c>
      <c r="G94" s="115">
        <v>3.74</v>
      </c>
      <c r="H94" s="116"/>
      <c r="I94" s="116"/>
      <c r="J94" s="116"/>
      <c r="K94" s="116"/>
      <c r="L94" s="119"/>
      <c r="M94" s="49"/>
      <c r="N94" s="49"/>
      <c r="O94" s="49"/>
    </row>
    <row r="95" spans="1:15" ht="21" customHeight="1">
      <c r="A95" s="55"/>
      <c r="B95" s="28" t="s">
        <v>75</v>
      </c>
      <c r="C95" s="28"/>
      <c r="D95" s="28"/>
      <c r="E95" s="54" t="s">
        <v>76</v>
      </c>
      <c r="F95" s="87">
        <v>5.95</v>
      </c>
      <c r="G95" s="104">
        <v>5.95</v>
      </c>
      <c r="H95" s="116"/>
      <c r="I95" s="116"/>
      <c r="J95" s="116"/>
      <c r="K95" s="116"/>
      <c r="L95" s="119"/>
      <c r="M95" s="49"/>
      <c r="N95" s="49"/>
      <c r="O95" s="49"/>
    </row>
    <row r="96" spans="1:15" ht="21" customHeight="1">
      <c r="A96" s="55"/>
      <c r="B96" s="28"/>
      <c r="C96" s="28" t="s">
        <v>69</v>
      </c>
      <c r="D96" s="28"/>
      <c r="E96" s="239" t="s">
        <v>453</v>
      </c>
      <c r="F96" s="87">
        <v>5.95</v>
      </c>
      <c r="G96" s="116">
        <v>5.95</v>
      </c>
      <c r="H96" s="116"/>
      <c r="I96" s="116"/>
      <c r="J96" s="116"/>
      <c r="K96" s="116"/>
      <c r="L96" s="119"/>
      <c r="M96" s="49"/>
      <c r="N96" s="49"/>
      <c r="O96" s="49"/>
    </row>
    <row r="97" spans="1:15" ht="21" customHeight="1">
      <c r="A97" s="55"/>
      <c r="B97" s="28"/>
      <c r="C97" s="28"/>
      <c r="D97" s="28" t="s">
        <v>77</v>
      </c>
      <c r="E97" s="239" t="s">
        <v>601</v>
      </c>
      <c r="F97" s="87">
        <v>5.95</v>
      </c>
      <c r="G97" s="116">
        <v>5.95</v>
      </c>
      <c r="H97" s="116"/>
      <c r="I97" s="116"/>
      <c r="J97" s="116"/>
      <c r="K97" s="116"/>
      <c r="L97" s="119"/>
      <c r="M97" s="49"/>
      <c r="N97" s="49"/>
      <c r="O97" s="49"/>
    </row>
    <row r="98" spans="1:15" ht="23.25" customHeight="1">
      <c r="A98" s="237" t="s">
        <v>543</v>
      </c>
      <c r="B98" s="238"/>
      <c r="C98" s="238"/>
      <c r="D98" s="238"/>
      <c r="E98" s="247"/>
      <c r="F98" s="248">
        <f>SUM(F99,F103,F106,F109)</f>
        <v>145.41000000000003</v>
      </c>
      <c r="G98" s="248">
        <f>SUM(G99,G103,G106,G109)</f>
        <v>145.41000000000003</v>
      </c>
      <c r="H98" s="116"/>
      <c r="I98" s="116"/>
      <c r="J98" s="116"/>
      <c r="K98" s="116"/>
      <c r="L98" s="119"/>
      <c r="M98" s="49"/>
      <c r="N98" s="49"/>
      <c r="O98" s="49"/>
    </row>
    <row r="99" spans="1:15" ht="21" customHeight="1">
      <c r="A99" s="249"/>
      <c r="B99" s="238" t="s">
        <v>439</v>
      </c>
      <c r="C99" s="238"/>
      <c r="D99" s="238"/>
      <c r="E99" s="239" t="s">
        <v>440</v>
      </c>
      <c r="F99" s="250">
        <v>116.43</v>
      </c>
      <c r="G99" s="250">
        <v>116.43</v>
      </c>
      <c r="H99" s="116"/>
      <c r="I99" s="116"/>
      <c r="J99" s="116"/>
      <c r="K99" s="116"/>
      <c r="L99" s="119"/>
      <c r="M99" s="49"/>
      <c r="N99" s="49"/>
      <c r="O99" s="49"/>
    </row>
    <row r="100" spans="1:15" ht="21" customHeight="1">
      <c r="A100" s="237"/>
      <c r="B100" s="238"/>
      <c r="C100" s="238" t="s">
        <v>73</v>
      </c>
      <c r="D100" s="238"/>
      <c r="E100" s="239" t="s">
        <v>469</v>
      </c>
      <c r="F100" s="250">
        <v>116.43</v>
      </c>
      <c r="G100" s="250">
        <v>116.43</v>
      </c>
      <c r="H100" s="116"/>
      <c r="I100" s="116"/>
      <c r="J100" s="116"/>
      <c r="K100" s="116"/>
      <c r="L100" s="119"/>
      <c r="M100" s="49"/>
      <c r="N100" s="49"/>
      <c r="O100" s="49"/>
    </row>
    <row r="101" spans="1:15" ht="21" customHeight="1">
      <c r="A101" s="251"/>
      <c r="B101" s="238"/>
      <c r="C101" s="238"/>
      <c r="D101" s="238" t="s">
        <v>74</v>
      </c>
      <c r="E101" s="239" t="s">
        <v>544</v>
      </c>
      <c r="F101" s="250">
        <v>99.33</v>
      </c>
      <c r="G101" s="250">
        <v>99.33</v>
      </c>
      <c r="H101" s="116"/>
      <c r="I101" s="116"/>
      <c r="J101" s="116"/>
      <c r="K101" s="116"/>
      <c r="L101" s="119"/>
      <c r="M101" s="49"/>
      <c r="N101" s="49"/>
      <c r="O101" s="49"/>
    </row>
    <row r="102" spans="1:15" ht="21" customHeight="1">
      <c r="A102" s="237"/>
      <c r="B102" s="238"/>
      <c r="C102" s="238"/>
      <c r="D102" s="238" t="s">
        <v>114</v>
      </c>
      <c r="E102" s="239" t="s">
        <v>545</v>
      </c>
      <c r="F102" s="250">
        <v>17.1</v>
      </c>
      <c r="G102" s="250">
        <v>17.1</v>
      </c>
      <c r="H102" s="116"/>
      <c r="I102" s="116"/>
      <c r="J102" s="116"/>
      <c r="K102" s="116"/>
      <c r="L102" s="119"/>
      <c r="M102" s="49"/>
      <c r="N102" s="49"/>
      <c r="O102" s="49"/>
    </row>
    <row r="103" spans="1:15" ht="21" customHeight="1">
      <c r="A103" s="237"/>
      <c r="B103" s="238" t="s">
        <v>65</v>
      </c>
      <c r="C103" s="238"/>
      <c r="D103" s="238"/>
      <c r="E103" s="252" t="s">
        <v>66</v>
      </c>
      <c r="F103" s="250">
        <v>13.84</v>
      </c>
      <c r="G103" s="250">
        <v>13.84</v>
      </c>
      <c r="H103" s="116"/>
      <c r="I103" s="116"/>
      <c r="J103" s="116"/>
      <c r="K103" s="116"/>
      <c r="L103" s="119"/>
      <c r="M103" s="49"/>
      <c r="N103" s="49"/>
      <c r="O103" s="49"/>
    </row>
    <row r="104" spans="1:15" ht="21" customHeight="1">
      <c r="A104" s="237"/>
      <c r="B104" s="238"/>
      <c r="C104" s="238" t="s">
        <v>67</v>
      </c>
      <c r="D104" s="238"/>
      <c r="E104" s="239" t="s">
        <v>617</v>
      </c>
      <c r="F104" s="256">
        <v>13.84</v>
      </c>
      <c r="G104" s="257">
        <v>13.84</v>
      </c>
      <c r="H104" s="116"/>
      <c r="I104" s="116"/>
      <c r="J104" s="116"/>
      <c r="K104" s="116"/>
      <c r="L104" s="119"/>
      <c r="M104" s="49"/>
      <c r="N104" s="49"/>
      <c r="O104" s="49"/>
    </row>
    <row r="105" spans="1:15" ht="21" customHeight="1">
      <c r="A105" s="237"/>
      <c r="B105" s="238"/>
      <c r="D105" s="238" t="s">
        <v>67</v>
      </c>
      <c r="E105" s="252" t="s">
        <v>475</v>
      </c>
      <c r="F105" s="250">
        <v>13.84</v>
      </c>
      <c r="G105" s="250">
        <v>13.84</v>
      </c>
      <c r="H105" s="116"/>
      <c r="I105" s="116"/>
      <c r="J105" s="116"/>
      <c r="K105" s="116"/>
      <c r="L105" s="119"/>
      <c r="M105" s="49"/>
      <c r="N105" s="49"/>
      <c r="O105" s="49"/>
    </row>
    <row r="106" spans="1:15" ht="21" customHeight="1">
      <c r="A106" s="237"/>
      <c r="B106" s="238" t="s">
        <v>70</v>
      </c>
      <c r="C106" s="238"/>
      <c r="D106" s="238"/>
      <c r="E106" s="252" t="s">
        <v>71</v>
      </c>
      <c r="F106" s="250">
        <v>5.83</v>
      </c>
      <c r="G106" s="250">
        <v>5.83</v>
      </c>
      <c r="H106" s="116"/>
      <c r="I106" s="116"/>
      <c r="J106" s="116"/>
      <c r="K106" s="116"/>
      <c r="L106" s="119"/>
      <c r="M106" s="49"/>
      <c r="N106" s="49"/>
      <c r="O106" s="49"/>
    </row>
    <row r="107" spans="1:15" ht="21" customHeight="1">
      <c r="A107" s="237"/>
      <c r="B107" s="238"/>
      <c r="C107" s="238" t="s">
        <v>72</v>
      </c>
      <c r="D107" s="238"/>
      <c r="E107" s="252" t="s">
        <v>614</v>
      </c>
      <c r="F107" s="250">
        <v>5.83</v>
      </c>
      <c r="G107" s="250">
        <v>5.83</v>
      </c>
      <c r="H107" s="116"/>
      <c r="I107" s="116"/>
      <c r="J107" s="116"/>
      <c r="K107" s="116"/>
      <c r="L107" s="119"/>
      <c r="M107" s="49"/>
      <c r="N107" s="49"/>
      <c r="O107" s="49"/>
    </row>
    <row r="108" spans="1:15" ht="21" customHeight="1">
      <c r="A108" s="237"/>
      <c r="B108" s="238"/>
      <c r="C108" s="238"/>
      <c r="D108" s="238" t="s">
        <v>69</v>
      </c>
      <c r="E108" s="252" t="s">
        <v>615</v>
      </c>
      <c r="F108" s="250">
        <v>5.83</v>
      </c>
      <c r="G108" s="250">
        <v>5.83</v>
      </c>
      <c r="H108" s="116"/>
      <c r="I108" s="116"/>
      <c r="J108" s="116"/>
      <c r="K108" s="116"/>
      <c r="L108" s="119"/>
      <c r="M108" s="49"/>
      <c r="N108" s="49"/>
      <c r="O108" s="49"/>
    </row>
    <row r="109" spans="1:15" ht="21" customHeight="1">
      <c r="A109" s="237"/>
      <c r="B109" s="238" t="s">
        <v>75</v>
      </c>
      <c r="C109" s="238"/>
      <c r="D109" s="238"/>
      <c r="E109" s="252" t="s">
        <v>76</v>
      </c>
      <c r="F109" s="250">
        <v>9.31</v>
      </c>
      <c r="G109" s="250">
        <v>9.31</v>
      </c>
      <c r="H109" s="116"/>
      <c r="I109" s="116"/>
      <c r="J109" s="116"/>
      <c r="K109" s="116"/>
      <c r="L109" s="119"/>
      <c r="M109" s="49"/>
      <c r="N109" s="49"/>
      <c r="O109" s="49"/>
    </row>
    <row r="110" spans="1:15" ht="21" customHeight="1">
      <c r="A110" s="237"/>
      <c r="B110" s="238"/>
      <c r="C110" s="238" t="s">
        <v>69</v>
      </c>
      <c r="D110" s="238"/>
      <c r="E110" s="252" t="s">
        <v>616</v>
      </c>
      <c r="F110" s="250">
        <v>9.31</v>
      </c>
      <c r="G110" s="250">
        <v>9.31</v>
      </c>
      <c r="H110" s="116"/>
      <c r="I110" s="116"/>
      <c r="J110" s="116"/>
      <c r="K110" s="116"/>
      <c r="L110" s="119"/>
      <c r="M110" s="49"/>
      <c r="N110" s="49"/>
      <c r="O110" s="49"/>
    </row>
    <row r="111" spans="1:15" ht="21" customHeight="1">
      <c r="A111" s="237"/>
      <c r="B111" s="238"/>
      <c r="C111" s="238"/>
      <c r="D111" s="238" t="s">
        <v>77</v>
      </c>
      <c r="E111" s="252" t="s">
        <v>601</v>
      </c>
      <c r="F111" s="250">
        <v>9.31</v>
      </c>
      <c r="G111" s="250">
        <v>9.31</v>
      </c>
      <c r="H111" s="116"/>
      <c r="I111" s="116"/>
      <c r="J111" s="116"/>
      <c r="K111" s="116"/>
      <c r="L111" s="119"/>
      <c r="M111" s="49"/>
      <c r="N111" s="49"/>
      <c r="O111" s="49"/>
    </row>
    <row r="112" spans="1:15" ht="15">
      <c r="A112" s="289"/>
      <c r="B112" s="289"/>
      <c r="C112" s="289"/>
      <c r="D112" s="289"/>
      <c r="E112" s="289"/>
      <c r="F112" s="289"/>
      <c r="G112" s="289"/>
      <c r="H112" s="289"/>
      <c r="I112" s="289"/>
      <c r="J112" s="289"/>
      <c r="K112" s="289"/>
      <c r="L112" s="289"/>
      <c r="M112" s="289"/>
      <c r="N112" s="289"/>
      <c r="O112" s="289"/>
    </row>
  </sheetData>
  <sheetProtection/>
  <mergeCells count="18">
    <mergeCell ref="A1:O1"/>
    <mergeCell ref="N3:O3"/>
    <mergeCell ref="B4:D4"/>
    <mergeCell ref="F4:O4"/>
    <mergeCell ref="G5:H5"/>
    <mergeCell ref="O5:O6"/>
    <mergeCell ref="K5:K6"/>
    <mergeCell ref="L5:L6"/>
    <mergeCell ref="M5:N5"/>
    <mergeCell ref="A112:O112"/>
    <mergeCell ref="A4:A6"/>
    <mergeCell ref="B5:B6"/>
    <mergeCell ref="C5:C6"/>
    <mergeCell ref="D5:D6"/>
    <mergeCell ref="E4:E6"/>
    <mergeCell ref="F5:F6"/>
    <mergeCell ref="I5:I6"/>
    <mergeCell ref="J5:J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111"/>
  <sheetViews>
    <sheetView showGridLines="0" showZeros="0" zoomScalePageLayoutView="0" workbookViewId="0" topLeftCell="A100">
      <selection activeCell="B9" sqref="B9:E111"/>
    </sheetView>
  </sheetViews>
  <sheetFormatPr defaultColWidth="9.16015625" defaultRowHeight="11.25"/>
  <cols>
    <col min="1" max="1" width="17.66015625" style="33" customWidth="1"/>
    <col min="2" max="3" width="5.5" style="33" customWidth="1"/>
    <col min="4" max="4" width="6.16015625" style="33" customWidth="1"/>
    <col min="5" max="5" width="42" style="33" bestFit="1" customWidth="1"/>
    <col min="6" max="6" width="14" style="33" customWidth="1"/>
    <col min="7" max="10" width="13.16015625" style="33" customWidth="1"/>
    <col min="11" max="248" width="9.16015625" style="33" customWidth="1"/>
    <col min="249" max="254" width="9.16015625" style="0" customWidth="1"/>
  </cols>
  <sheetData>
    <row r="1" spans="1:11" ht="27.75">
      <c r="A1" s="112" t="s">
        <v>63</v>
      </c>
      <c r="B1" s="112"/>
      <c r="C1" s="112"/>
      <c r="D1" s="112"/>
      <c r="E1" s="112"/>
      <c r="F1" s="112"/>
      <c r="G1" s="112"/>
      <c r="H1" s="112"/>
      <c r="I1" s="112"/>
      <c r="J1" s="112"/>
      <c r="K1" s="113"/>
    </row>
    <row r="2" spans="9:12" ht="12">
      <c r="I2" s="280" t="s">
        <v>64</v>
      </c>
      <c r="J2" s="280"/>
      <c r="K2"/>
      <c r="L2"/>
    </row>
    <row r="3" spans="1:12" ht="17.25" customHeight="1">
      <c r="A3" s="197" t="s">
        <v>385</v>
      </c>
      <c r="B3" s="72"/>
      <c r="C3" s="72"/>
      <c r="D3" s="72"/>
      <c r="E3" s="72"/>
      <c r="I3" s="280" t="s">
        <v>24</v>
      </c>
      <c r="J3" s="281"/>
      <c r="K3"/>
      <c r="L3"/>
    </row>
    <row r="4" spans="1:11" s="100" customFormat="1" ht="12">
      <c r="A4" s="286" t="s">
        <v>45</v>
      </c>
      <c r="B4" s="298" t="s">
        <v>58</v>
      </c>
      <c r="C4" s="298"/>
      <c r="D4" s="298"/>
      <c r="E4" s="302" t="s">
        <v>59</v>
      </c>
      <c r="F4" s="101" t="s">
        <v>47</v>
      </c>
      <c r="G4" s="102"/>
      <c r="H4" s="102"/>
      <c r="I4" s="102"/>
      <c r="J4" s="107"/>
      <c r="K4" s="10"/>
    </row>
    <row r="5" spans="1:11" s="100" customFormat="1" ht="12">
      <c r="A5" s="286"/>
      <c r="B5" s="300" t="s">
        <v>60</v>
      </c>
      <c r="C5" s="300" t="s">
        <v>61</v>
      </c>
      <c r="D5" s="300" t="s">
        <v>62</v>
      </c>
      <c r="E5" s="302"/>
      <c r="F5" s="278" t="s">
        <v>48</v>
      </c>
      <c r="G5" s="282" t="s">
        <v>49</v>
      </c>
      <c r="H5" s="283"/>
      <c r="I5" s="284"/>
      <c r="J5" s="278" t="s">
        <v>50</v>
      </c>
      <c r="K5" s="10"/>
    </row>
    <row r="6" spans="1:11" s="100" customFormat="1" ht="24">
      <c r="A6" s="286"/>
      <c r="B6" s="301"/>
      <c r="C6" s="301"/>
      <c r="D6" s="301"/>
      <c r="E6" s="302"/>
      <c r="F6" s="279"/>
      <c r="G6" s="67" t="s">
        <v>53</v>
      </c>
      <c r="H6" s="67" t="s">
        <v>54</v>
      </c>
      <c r="I6" s="67" t="s">
        <v>55</v>
      </c>
      <c r="J6" s="279"/>
      <c r="K6" s="10"/>
    </row>
    <row r="7" spans="1:248" s="10" customFormat="1" ht="18.75" customHeight="1">
      <c r="A7" s="73"/>
      <c r="B7" s="74"/>
      <c r="C7" s="74"/>
      <c r="D7" s="74"/>
      <c r="E7" s="75" t="s">
        <v>48</v>
      </c>
      <c r="F7" s="114">
        <f>SUM(F8,F23,F39,F54,F68,F83,F98)</f>
        <v>2873.0399999999995</v>
      </c>
      <c r="G7" s="114">
        <f>SUM(G44:G111)</f>
        <v>2400.46</v>
      </c>
      <c r="H7" s="114">
        <f>SUM(H44:H111)</f>
        <v>343.5499999999999</v>
      </c>
      <c r="I7" s="114">
        <f>SUM(I44:I111)</f>
        <v>54.41000000000004</v>
      </c>
      <c r="J7" s="114">
        <f>SUM(J44:J111)</f>
        <v>247.96</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row>
    <row r="8" spans="1:248" s="10" customFormat="1" ht="34.5" customHeight="1">
      <c r="A8" s="178" t="s">
        <v>443</v>
      </c>
      <c r="B8" s="74"/>
      <c r="C8" s="74"/>
      <c r="D8" s="74"/>
      <c r="E8" s="198"/>
      <c r="F8" s="194">
        <f>SUM(F9,F13,F17,F20)</f>
        <v>1649.8899999999999</v>
      </c>
      <c r="G8" s="194">
        <f>SUM(G9,G13,G17,G20)</f>
        <v>909.24</v>
      </c>
      <c r="H8" s="194">
        <f>SUM(H9,H13,H17,H20)</f>
        <v>169.19</v>
      </c>
      <c r="I8" s="194">
        <f>SUM(I9,I13,I17,I20)</f>
        <v>70.22</v>
      </c>
      <c r="J8" s="194">
        <f>SUM(J9,J13,J17,J20)</f>
        <v>501.24</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row>
    <row r="9" spans="1:248" s="10" customFormat="1" ht="18.75" customHeight="1">
      <c r="A9" s="73"/>
      <c r="B9" s="28" t="s">
        <v>439</v>
      </c>
      <c r="C9" s="28"/>
      <c r="D9" s="28"/>
      <c r="E9" s="54" t="s">
        <v>440</v>
      </c>
      <c r="F9" s="116">
        <v>1315.12</v>
      </c>
      <c r="G9" s="182">
        <v>657.58</v>
      </c>
      <c r="H9" s="182">
        <v>155.6</v>
      </c>
      <c r="I9" s="182">
        <f>I10</f>
        <v>0.7</v>
      </c>
      <c r="J9" s="182">
        <v>501.24</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row>
    <row r="10" spans="1:248" s="10" customFormat="1" ht="18.75" customHeight="1">
      <c r="A10" s="73"/>
      <c r="B10" s="28"/>
      <c r="C10" s="28" t="s">
        <v>73</v>
      </c>
      <c r="D10" s="28"/>
      <c r="E10" s="185" t="s">
        <v>445</v>
      </c>
      <c r="F10" s="116">
        <v>1315.12</v>
      </c>
      <c r="G10" s="182">
        <v>657.58</v>
      </c>
      <c r="H10" s="182">
        <v>155.6</v>
      </c>
      <c r="I10" s="182">
        <f>I11</f>
        <v>0.7</v>
      </c>
      <c r="J10" s="182">
        <v>501.24</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row>
    <row r="11" spans="1:248" s="10" customFormat="1" ht="18.75" customHeight="1">
      <c r="A11" s="73"/>
      <c r="B11" s="28" t="s">
        <v>68</v>
      </c>
      <c r="C11" s="28" t="s">
        <v>68</v>
      </c>
      <c r="D11" s="28" t="s">
        <v>77</v>
      </c>
      <c r="E11" s="185" t="s">
        <v>446</v>
      </c>
      <c r="F11" s="116">
        <v>813.88</v>
      </c>
      <c r="G11" s="182">
        <v>657.58</v>
      </c>
      <c r="H11" s="182">
        <v>155.6</v>
      </c>
      <c r="I11" s="182">
        <v>0.7</v>
      </c>
      <c r="J11" s="18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row>
    <row r="12" spans="1:248" s="10" customFormat="1" ht="18.75" customHeight="1">
      <c r="A12" s="73"/>
      <c r="B12" s="28" t="s">
        <v>68</v>
      </c>
      <c r="C12" s="28" t="s">
        <v>68</v>
      </c>
      <c r="D12" s="28" t="s">
        <v>126</v>
      </c>
      <c r="E12" s="185" t="s">
        <v>447</v>
      </c>
      <c r="F12" s="116">
        <v>501.24</v>
      </c>
      <c r="G12" s="182" t="s">
        <v>457</v>
      </c>
      <c r="H12" s="182"/>
      <c r="I12" s="182"/>
      <c r="J12" s="182">
        <v>501.24</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row>
    <row r="13" spans="1:248" s="10" customFormat="1" ht="18.75" customHeight="1">
      <c r="A13" s="73"/>
      <c r="B13" s="28" t="s">
        <v>65</v>
      </c>
      <c r="C13" s="28"/>
      <c r="D13" s="28"/>
      <c r="E13" s="54" t="s">
        <v>66</v>
      </c>
      <c r="F13" s="116">
        <v>205.04</v>
      </c>
      <c r="G13" s="182">
        <v>121.93</v>
      </c>
      <c r="H13" s="182">
        <v>13.59</v>
      </c>
      <c r="I13" s="182">
        <v>69.52</v>
      </c>
      <c r="J13" s="18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row>
    <row r="14" spans="1:248" s="10" customFormat="1" ht="18.75" customHeight="1">
      <c r="A14" s="73"/>
      <c r="B14" s="28"/>
      <c r="C14" s="28" t="s">
        <v>67</v>
      </c>
      <c r="D14" s="28"/>
      <c r="E14" s="185" t="s">
        <v>448</v>
      </c>
      <c r="F14" s="116">
        <v>205.04</v>
      </c>
      <c r="G14" s="182">
        <v>121.93</v>
      </c>
      <c r="H14" s="182">
        <v>13.59</v>
      </c>
      <c r="I14" s="182">
        <v>69.52</v>
      </c>
      <c r="J14" s="18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row>
    <row r="15" spans="1:248" s="10" customFormat="1" ht="18.75" customHeight="1">
      <c r="A15" s="73"/>
      <c r="B15" s="28" t="s">
        <v>68</v>
      </c>
      <c r="C15" s="28" t="s">
        <v>68</v>
      </c>
      <c r="D15" s="28" t="s">
        <v>77</v>
      </c>
      <c r="E15" s="185" t="s">
        <v>449</v>
      </c>
      <c r="F15" s="116">
        <v>83.11</v>
      </c>
      <c r="G15" s="182"/>
      <c r="H15" s="182">
        <v>13.59</v>
      </c>
      <c r="I15" s="182">
        <v>69.52</v>
      </c>
      <c r="J15" s="18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row>
    <row r="16" spans="1:248" s="10" customFormat="1" ht="18.75" customHeight="1">
      <c r="A16" s="73"/>
      <c r="B16" s="28" t="s">
        <v>68</v>
      </c>
      <c r="C16" s="28" t="s">
        <v>68</v>
      </c>
      <c r="D16" s="28" t="s">
        <v>67</v>
      </c>
      <c r="E16" s="185" t="s">
        <v>450</v>
      </c>
      <c r="F16" s="116">
        <v>121.93</v>
      </c>
      <c r="G16" s="182">
        <v>121.93</v>
      </c>
      <c r="H16" s="182"/>
      <c r="I16" s="182"/>
      <c r="J16" s="18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row>
    <row r="17" spans="1:248" s="10" customFormat="1" ht="18.75" customHeight="1">
      <c r="A17" s="73"/>
      <c r="B17" s="28" t="s">
        <v>70</v>
      </c>
      <c r="C17" s="28"/>
      <c r="D17" s="28"/>
      <c r="E17" s="54" t="s">
        <v>71</v>
      </c>
      <c r="F17" s="116">
        <v>57.6</v>
      </c>
      <c r="G17" s="182">
        <v>57.6</v>
      </c>
      <c r="H17" s="182"/>
      <c r="I17" s="182"/>
      <c r="J17" s="18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row>
    <row r="18" spans="1:248" s="10" customFormat="1" ht="18.75" customHeight="1">
      <c r="A18" s="73"/>
      <c r="B18" s="28"/>
      <c r="C18" s="28" t="s">
        <v>72</v>
      </c>
      <c r="D18" s="28"/>
      <c r="E18" s="185" t="s">
        <v>451</v>
      </c>
      <c r="F18" s="116">
        <v>57.6</v>
      </c>
      <c r="G18" s="182">
        <v>57.6</v>
      </c>
      <c r="H18" s="182"/>
      <c r="I18" s="182"/>
      <c r="J18" s="18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row>
    <row r="19" spans="1:248" s="10" customFormat="1" ht="18.75" customHeight="1">
      <c r="A19" s="73"/>
      <c r="B19" s="28" t="s">
        <v>68</v>
      </c>
      <c r="C19" s="28" t="s">
        <v>68</v>
      </c>
      <c r="D19" s="28" t="s">
        <v>77</v>
      </c>
      <c r="E19" s="185" t="s">
        <v>452</v>
      </c>
      <c r="F19" s="116">
        <v>57.6</v>
      </c>
      <c r="G19" s="182">
        <v>57.6</v>
      </c>
      <c r="H19" s="182"/>
      <c r="I19" s="182"/>
      <c r="J19" s="18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row>
    <row r="20" spans="1:248" s="10" customFormat="1" ht="18.75" customHeight="1">
      <c r="A20" s="73"/>
      <c r="B20" s="28" t="s">
        <v>75</v>
      </c>
      <c r="C20" s="28"/>
      <c r="D20" s="28"/>
      <c r="E20" s="54" t="s">
        <v>76</v>
      </c>
      <c r="F20" s="116">
        <v>72.13</v>
      </c>
      <c r="G20" s="182">
        <v>72.13</v>
      </c>
      <c r="H20" s="182"/>
      <c r="I20" s="182"/>
      <c r="J20" s="18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row>
    <row r="21" spans="1:248" s="10" customFormat="1" ht="18.75" customHeight="1">
      <c r="A21" s="73"/>
      <c r="B21" s="28"/>
      <c r="C21" s="28" t="s">
        <v>69</v>
      </c>
      <c r="D21" s="28"/>
      <c r="E21" s="185" t="s">
        <v>453</v>
      </c>
      <c r="F21" s="116">
        <v>72.13</v>
      </c>
      <c r="G21" s="182">
        <v>72.13</v>
      </c>
      <c r="H21" s="182"/>
      <c r="I21" s="182"/>
      <c r="J21" s="18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row>
    <row r="22" spans="1:248" s="10" customFormat="1" ht="18.75" customHeight="1">
      <c r="A22" s="73"/>
      <c r="B22" s="28" t="s">
        <v>68</v>
      </c>
      <c r="C22" s="28" t="s">
        <v>68</v>
      </c>
      <c r="D22" s="28" t="s">
        <v>77</v>
      </c>
      <c r="E22" s="185" t="s">
        <v>454</v>
      </c>
      <c r="F22" s="116">
        <v>72.13</v>
      </c>
      <c r="G22" s="182">
        <v>72.13</v>
      </c>
      <c r="H22" s="182"/>
      <c r="I22" s="182"/>
      <c r="J22" s="18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row>
    <row r="23" spans="1:248" s="10" customFormat="1" ht="24.75" customHeight="1">
      <c r="A23" s="205" t="s">
        <v>468</v>
      </c>
      <c r="B23" s="206"/>
      <c r="C23" s="206"/>
      <c r="D23" s="206"/>
      <c r="E23" s="207"/>
      <c r="F23" s="114">
        <f>SUM(F24,F29,F33,F36)</f>
        <v>177.05999999999997</v>
      </c>
      <c r="G23" s="114">
        <f>SUM(G24,G29,G33,G36)</f>
        <v>136.3</v>
      </c>
      <c r="H23" s="114">
        <f>SUM(H24,H29,H33,H36)</f>
        <v>26.41</v>
      </c>
      <c r="I23" s="114">
        <f>SUM(I24,I29,I33,I36)</f>
        <v>5.55</v>
      </c>
      <c r="J23" s="114">
        <f>SUM(J24,J29,J33,J36)</f>
        <v>8.8</v>
      </c>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row>
    <row r="24" spans="1:248" s="10" customFormat="1" ht="18.75" customHeight="1">
      <c r="A24" s="73"/>
      <c r="B24" s="203" t="s">
        <v>439</v>
      </c>
      <c r="C24" s="203"/>
      <c r="D24" s="203"/>
      <c r="E24" s="204" t="s">
        <v>440</v>
      </c>
      <c r="F24" s="116">
        <v>132.63</v>
      </c>
      <c r="G24" s="116">
        <v>98.19</v>
      </c>
      <c r="H24" s="116">
        <v>24.61</v>
      </c>
      <c r="I24" s="116">
        <v>1.03</v>
      </c>
      <c r="J24" s="116">
        <v>8.8</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row>
    <row r="25" spans="1:248" s="10" customFormat="1" ht="18.75" customHeight="1">
      <c r="A25" s="73"/>
      <c r="B25" s="203"/>
      <c r="C25" s="203" t="s">
        <v>73</v>
      </c>
      <c r="D25" s="203"/>
      <c r="E25" s="204" t="s">
        <v>469</v>
      </c>
      <c r="F25" s="116">
        <v>132.63</v>
      </c>
      <c r="G25" s="116">
        <v>98.19</v>
      </c>
      <c r="H25" s="116">
        <v>24.61</v>
      </c>
      <c r="I25" s="116">
        <v>1.03</v>
      </c>
      <c r="J25" s="116">
        <v>8.8</v>
      </c>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row>
    <row r="26" spans="1:248" s="10" customFormat="1" ht="18.75" customHeight="1">
      <c r="A26" s="73"/>
      <c r="B26" s="203"/>
      <c r="C26" s="203"/>
      <c r="D26" s="203" t="s">
        <v>77</v>
      </c>
      <c r="E26" s="204" t="s">
        <v>470</v>
      </c>
      <c r="F26" s="116">
        <v>123.83</v>
      </c>
      <c r="G26" s="116">
        <v>98.19</v>
      </c>
      <c r="H26" s="116">
        <v>24.61</v>
      </c>
      <c r="I26" s="116">
        <v>1.03</v>
      </c>
      <c r="J26" s="116"/>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row>
    <row r="27" spans="1:248" s="10" customFormat="1" ht="18.75" customHeight="1">
      <c r="A27" s="73"/>
      <c r="B27" s="203"/>
      <c r="C27" s="203"/>
      <c r="D27" s="203" t="s">
        <v>69</v>
      </c>
      <c r="E27" s="204" t="s">
        <v>471</v>
      </c>
      <c r="F27" s="116">
        <v>2.42</v>
      </c>
      <c r="G27" s="116"/>
      <c r="H27" s="116"/>
      <c r="I27" s="116"/>
      <c r="J27" s="116">
        <v>2.42</v>
      </c>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row>
    <row r="28" spans="1:248" s="10" customFormat="1" ht="18.75" customHeight="1">
      <c r="A28" s="73"/>
      <c r="B28" s="203"/>
      <c r="C28" s="203"/>
      <c r="D28" s="203" t="s">
        <v>126</v>
      </c>
      <c r="E28" s="204" t="s">
        <v>472</v>
      </c>
      <c r="F28" s="116">
        <v>6.38</v>
      </c>
      <c r="G28" s="116"/>
      <c r="H28" s="116"/>
      <c r="I28" s="116"/>
      <c r="J28" s="116">
        <v>6.38</v>
      </c>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row>
    <row r="29" spans="1:248" s="10" customFormat="1" ht="18.75" customHeight="1">
      <c r="A29" s="73"/>
      <c r="B29" s="203" t="s">
        <v>65</v>
      </c>
      <c r="C29" s="203"/>
      <c r="D29" s="203"/>
      <c r="E29" s="204" t="s">
        <v>66</v>
      </c>
      <c r="F29" s="116">
        <v>24.33</v>
      </c>
      <c r="G29" s="116">
        <v>18.01</v>
      </c>
      <c r="H29" s="116">
        <v>1.8</v>
      </c>
      <c r="I29" s="116">
        <v>4.52</v>
      </c>
      <c r="J29" s="116"/>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row>
    <row r="30" spans="1:248" s="10" customFormat="1" ht="18.75" customHeight="1">
      <c r="A30" s="73"/>
      <c r="B30" s="203"/>
      <c r="C30" s="203" t="s">
        <v>67</v>
      </c>
      <c r="D30" s="203"/>
      <c r="E30" s="204" t="s">
        <v>473</v>
      </c>
      <c r="F30" s="116">
        <v>24.33</v>
      </c>
      <c r="G30" s="116">
        <v>18.01</v>
      </c>
      <c r="H30" s="116">
        <v>1.8</v>
      </c>
      <c r="I30" s="116">
        <v>4.52</v>
      </c>
      <c r="J30" s="116"/>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row>
    <row r="31" spans="1:248" s="10" customFormat="1" ht="18.75" customHeight="1">
      <c r="A31" s="73"/>
      <c r="B31" s="203"/>
      <c r="C31" s="203"/>
      <c r="D31" s="203" t="s">
        <v>77</v>
      </c>
      <c r="E31" s="204" t="s">
        <v>474</v>
      </c>
      <c r="F31" s="116">
        <v>6.32</v>
      </c>
      <c r="G31" s="116"/>
      <c r="H31" s="116">
        <v>1.8</v>
      </c>
      <c r="I31" s="116">
        <v>4.52</v>
      </c>
      <c r="J31" s="116"/>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row>
    <row r="32" spans="1:248" s="10" customFormat="1" ht="18.75" customHeight="1">
      <c r="A32" s="73"/>
      <c r="B32" s="203"/>
      <c r="C32" s="203"/>
      <c r="D32" s="203" t="s">
        <v>67</v>
      </c>
      <c r="E32" s="204" t="s">
        <v>475</v>
      </c>
      <c r="F32" s="116">
        <v>18.01</v>
      </c>
      <c r="G32" s="116">
        <v>18.01</v>
      </c>
      <c r="H32" s="116"/>
      <c r="I32" s="116"/>
      <c r="J32" s="116"/>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row>
    <row r="33" spans="1:248" s="10" customFormat="1" ht="18.75" customHeight="1">
      <c r="A33" s="73"/>
      <c r="B33" s="203" t="s">
        <v>70</v>
      </c>
      <c r="C33" s="203"/>
      <c r="D33" s="203"/>
      <c r="E33" s="204" t="s">
        <v>71</v>
      </c>
      <c r="F33" s="116">
        <v>9.35</v>
      </c>
      <c r="G33" s="116">
        <v>9.35</v>
      </c>
      <c r="H33" s="116"/>
      <c r="I33" s="116"/>
      <c r="J33" s="116"/>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row>
    <row r="34" spans="1:248" s="10" customFormat="1" ht="18.75" customHeight="1">
      <c r="A34" s="73"/>
      <c r="B34" s="203"/>
      <c r="C34" s="203" t="s">
        <v>72</v>
      </c>
      <c r="D34" s="203"/>
      <c r="E34" s="204" t="s">
        <v>476</v>
      </c>
      <c r="F34" s="116">
        <v>9.35</v>
      </c>
      <c r="G34" s="116">
        <v>9.35</v>
      </c>
      <c r="H34" s="116"/>
      <c r="I34" s="116"/>
      <c r="J34" s="116"/>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row>
    <row r="35" spans="1:248" s="10" customFormat="1" ht="18.75" customHeight="1">
      <c r="A35" s="73"/>
      <c r="B35" s="203"/>
      <c r="C35" s="203"/>
      <c r="D35" s="203" t="s">
        <v>77</v>
      </c>
      <c r="E35" s="204" t="s">
        <v>477</v>
      </c>
      <c r="F35" s="116">
        <v>9.35</v>
      </c>
      <c r="G35" s="116">
        <v>9.35</v>
      </c>
      <c r="H35" s="116"/>
      <c r="I35" s="116"/>
      <c r="J35" s="116"/>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row>
    <row r="36" spans="1:248" s="10" customFormat="1" ht="18.75" customHeight="1">
      <c r="A36" s="73"/>
      <c r="B36" s="203" t="s">
        <v>75</v>
      </c>
      <c r="C36" s="203"/>
      <c r="D36" s="203"/>
      <c r="E36" s="204" t="s">
        <v>76</v>
      </c>
      <c r="F36" s="116">
        <v>10.75</v>
      </c>
      <c r="G36" s="116">
        <v>10.75</v>
      </c>
      <c r="H36" s="116"/>
      <c r="I36" s="116"/>
      <c r="J36" s="116"/>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row>
    <row r="37" spans="1:248" s="10" customFormat="1" ht="18.75" customHeight="1">
      <c r="A37" s="73"/>
      <c r="B37" s="203"/>
      <c r="C37" s="203" t="s">
        <v>69</v>
      </c>
      <c r="D37" s="203"/>
      <c r="E37" s="204" t="s">
        <v>478</v>
      </c>
      <c r="F37" s="116">
        <v>10.75</v>
      </c>
      <c r="G37" s="116">
        <v>10.75</v>
      </c>
      <c r="H37" s="116"/>
      <c r="I37" s="116"/>
      <c r="J37" s="116"/>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row>
    <row r="38" spans="1:248" s="10" customFormat="1" ht="18.75" customHeight="1">
      <c r="A38" s="73"/>
      <c r="B38" s="203"/>
      <c r="C38" s="203"/>
      <c r="D38" s="203" t="s">
        <v>77</v>
      </c>
      <c r="E38" s="204" t="s">
        <v>479</v>
      </c>
      <c r="F38" s="116">
        <v>10.75</v>
      </c>
      <c r="G38" s="116">
        <v>10.75</v>
      </c>
      <c r="H38" s="116"/>
      <c r="I38" s="116"/>
      <c r="J38" s="116"/>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row>
    <row r="39" spans="1:248" s="10" customFormat="1" ht="26.25" customHeight="1">
      <c r="A39" s="205" t="s">
        <v>491</v>
      </c>
      <c r="B39" s="28"/>
      <c r="C39" s="28"/>
      <c r="D39" s="28"/>
      <c r="E39" s="185"/>
      <c r="F39" s="114">
        <f>SUM(F40,F44,F48,F51)</f>
        <v>322.37</v>
      </c>
      <c r="G39" s="114">
        <f>SUM(G40,G44,G48,G51)</f>
        <v>146.28</v>
      </c>
      <c r="H39" s="114">
        <f>SUM(H40,H44,H48,H51)</f>
        <v>32.35</v>
      </c>
      <c r="I39" s="114">
        <f>SUM(I40,I44,I48,I51)</f>
        <v>10.42</v>
      </c>
      <c r="J39" s="114">
        <f>SUM(J40,J44,J48,J51)</f>
        <v>133.32</v>
      </c>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row>
    <row r="40" spans="1:248" s="10" customFormat="1" ht="18.75" customHeight="1">
      <c r="A40" s="73"/>
      <c r="B40" s="206" t="s">
        <v>492</v>
      </c>
      <c r="C40" s="206"/>
      <c r="D40" s="206"/>
      <c r="E40" s="207" t="s">
        <v>493</v>
      </c>
      <c r="F40" s="215">
        <f>SUM(G40:J40)</f>
        <v>271.5</v>
      </c>
      <c r="G40" s="215">
        <v>106.94</v>
      </c>
      <c r="H40" s="215">
        <v>31.21</v>
      </c>
      <c r="I40" s="215">
        <v>0.03</v>
      </c>
      <c r="J40" s="215">
        <v>133.32</v>
      </c>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row>
    <row r="41" spans="1:248" s="10" customFormat="1" ht="18.75" customHeight="1">
      <c r="A41" s="73"/>
      <c r="B41" s="206"/>
      <c r="C41" s="206" t="s">
        <v>494</v>
      </c>
      <c r="D41" s="206"/>
      <c r="E41" s="239" t="s">
        <v>586</v>
      </c>
      <c r="F41" s="215">
        <f aca="true" t="shared" si="0" ref="F41:F53">SUM(G41:J41)</f>
        <v>138.18</v>
      </c>
      <c r="G41" s="215">
        <v>106.94</v>
      </c>
      <c r="H41" s="215">
        <v>31.21</v>
      </c>
      <c r="I41" s="215">
        <v>0.03</v>
      </c>
      <c r="J41" s="215"/>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row>
    <row r="42" spans="1:248" s="10" customFormat="1" ht="18.75" customHeight="1">
      <c r="A42" s="73"/>
      <c r="B42" s="206"/>
      <c r="C42" s="206"/>
      <c r="D42" s="206" t="s">
        <v>495</v>
      </c>
      <c r="E42" s="239" t="s">
        <v>587</v>
      </c>
      <c r="F42" s="215">
        <f t="shared" si="0"/>
        <v>138.18</v>
      </c>
      <c r="G42" s="215">
        <v>106.94</v>
      </c>
      <c r="H42" s="215">
        <v>31.21</v>
      </c>
      <c r="I42" s="215">
        <v>0.03</v>
      </c>
      <c r="J42" s="215"/>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row>
    <row r="43" spans="1:248" s="10" customFormat="1" ht="18.75" customHeight="1">
      <c r="A43" s="73"/>
      <c r="B43" s="206"/>
      <c r="C43" s="206"/>
      <c r="D43" s="206" t="s">
        <v>496</v>
      </c>
      <c r="E43" s="239" t="s">
        <v>588</v>
      </c>
      <c r="F43" s="215">
        <f t="shared" si="0"/>
        <v>133.32</v>
      </c>
      <c r="G43" s="215"/>
      <c r="H43" s="215"/>
      <c r="I43" s="215"/>
      <c r="J43" s="215">
        <v>133.32</v>
      </c>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row>
    <row r="44" spans="1:10" ht="18.75" customHeight="1">
      <c r="A44" s="55"/>
      <c r="B44" s="206" t="s">
        <v>497</v>
      </c>
      <c r="C44" s="206"/>
      <c r="D44" s="206"/>
      <c r="E44" s="207" t="s">
        <v>498</v>
      </c>
      <c r="F44" s="215">
        <f t="shared" si="0"/>
        <v>31.220000000000002</v>
      </c>
      <c r="G44" s="215">
        <v>19.69</v>
      </c>
      <c r="H44" s="215">
        <v>1.14</v>
      </c>
      <c r="I44" s="216">
        <v>10.39</v>
      </c>
      <c r="J44" s="215"/>
    </row>
    <row r="45" spans="1:10" ht="18.75" customHeight="1">
      <c r="A45" s="55"/>
      <c r="B45" s="206"/>
      <c r="C45" s="206" t="s">
        <v>499</v>
      </c>
      <c r="D45" s="206"/>
      <c r="E45" s="239" t="s">
        <v>589</v>
      </c>
      <c r="F45" s="215">
        <f t="shared" si="0"/>
        <v>31.220000000000002</v>
      </c>
      <c r="G45" s="215">
        <v>19.69</v>
      </c>
      <c r="H45" s="215">
        <v>1.14</v>
      </c>
      <c r="I45" s="216">
        <v>10.39</v>
      </c>
      <c r="J45" s="215"/>
    </row>
    <row r="46" spans="1:10" ht="18.75" customHeight="1">
      <c r="A46" s="55"/>
      <c r="B46" s="206"/>
      <c r="C46" s="206"/>
      <c r="D46" s="206" t="s">
        <v>495</v>
      </c>
      <c r="E46" s="239" t="s">
        <v>590</v>
      </c>
      <c r="F46" s="215">
        <f t="shared" si="0"/>
        <v>11.530000000000001</v>
      </c>
      <c r="G46" s="215"/>
      <c r="H46" s="215">
        <v>1.14</v>
      </c>
      <c r="I46" s="215">
        <v>10.39</v>
      </c>
      <c r="J46" s="215"/>
    </row>
    <row r="47" spans="1:10" ht="18.75" customHeight="1">
      <c r="A47" s="55"/>
      <c r="B47" s="206"/>
      <c r="C47" s="206"/>
      <c r="D47" s="206" t="s">
        <v>499</v>
      </c>
      <c r="E47" s="239" t="s">
        <v>591</v>
      </c>
      <c r="F47" s="215">
        <f t="shared" si="0"/>
        <v>19.69</v>
      </c>
      <c r="G47" s="215">
        <v>19.69</v>
      </c>
      <c r="H47" s="215"/>
      <c r="I47" s="215"/>
      <c r="J47" s="215"/>
    </row>
    <row r="48" spans="1:10" ht="18.75" customHeight="1">
      <c r="A48" s="55"/>
      <c r="B48" s="206" t="s">
        <v>500</v>
      </c>
      <c r="C48" s="206"/>
      <c r="D48" s="206"/>
      <c r="E48" s="207" t="s">
        <v>501</v>
      </c>
      <c r="F48" s="215">
        <f t="shared" si="0"/>
        <v>7.94</v>
      </c>
      <c r="G48" s="215">
        <v>7.94</v>
      </c>
      <c r="H48" s="215"/>
      <c r="I48" s="167"/>
      <c r="J48" s="215"/>
    </row>
    <row r="49" spans="1:10" ht="18.75" customHeight="1">
      <c r="A49" s="55"/>
      <c r="B49" s="206"/>
      <c r="C49" s="206" t="s">
        <v>502</v>
      </c>
      <c r="D49" s="206"/>
      <c r="E49" s="239" t="s">
        <v>592</v>
      </c>
      <c r="F49" s="215">
        <f t="shared" si="0"/>
        <v>7.94</v>
      </c>
      <c r="G49" s="215">
        <v>7.94</v>
      </c>
      <c r="H49" s="215"/>
      <c r="I49" s="215"/>
      <c r="J49" s="215"/>
    </row>
    <row r="50" spans="1:10" ht="18.75" customHeight="1">
      <c r="A50" s="55"/>
      <c r="B50" s="206"/>
      <c r="C50" s="206"/>
      <c r="D50" s="206" t="s">
        <v>495</v>
      </c>
      <c r="E50" s="239" t="s">
        <v>593</v>
      </c>
      <c r="F50" s="215">
        <f t="shared" si="0"/>
        <v>7.94</v>
      </c>
      <c r="G50" s="215">
        <v>7.94</v>
      </c>
      <c r="H50" s="215"/>
      <c r="I50" s="215"/>
      <c r="J50" s="215"/>
    </row>
    <row r="51" spans="1:10" ht="18.75" customHeight="1">
      <c r="A51" s="55"/>
      <c r="B51" s="206" t="s">
        <v>503</v>
      </c>
      <c r="C51" s="206"/>
      <c r="D51" s="206"/>
      <c r="E51" s="207" t="s">
        <v>504</v>
      </c>
      <c r="F51" s="215">
        <f t="shared" si="0"/>
        <v>11.71</v>
      </c>
      <c r="G51" s="167">
        <v>11.71</v>
      </c>
      <c r="H51" s="215"/>
      <c r="I51" s="215"/>
      <c r="J51" s="215"/>
    </row>
    <row r="52" spans="1:10" ht="18.75" customHeight="1">
      <c r="A52" s="55"/>
      <c r="B52" s="206"/>
      <c r="C52" s="206" t="s">
        <v>496</v>
      </c>
      <c r="D52" s="206"/>
      <c r="E52" s="239" t="s">
        <v>594</v>
      </c>
      <c r="F52" s="215">
        <f t="shared" si="0"/>
        <v>11.71</v>
      </c>
      <c r="G52" s="215">
        <v>11.71</v>
      </c>
      <c r="H52" s="215"/>
      <c r="I52" s="215"/>
      <c r="J52" s="215"/>
    </row>
    <row r="53" spans="1:10" ht="18.75" customHeight="1">
      <c r="A53" s="55"/>
      <c r="B53" s="206"/>
      <c r="C53" s="206"/>
      <c r="D53" s="206" t="s">
        <v>495</v>
      </c>
      <c r="E53" s="239" t="s">
        <v>595</v>
      </c>
      <c r="F53" s="215">
        <f t="shared" si="0"/>
        <v>11.71</v>
      </c>
      <c r="G53" s="215">
        <v>11.71</v>
      </c>
      <c r="H53" s="215"/>
      <c r="I53" s="215"/>
      <c r="J53" s="215"/>
    </row>
    <row r="54" spans="1:10" ht="18.75" customHeight="1">
      <c r="A54" s="205" t="s">
        <v>529</v>
      </c>
      <c r="B54" s="28"/>
      <c r="C54" s="28"/>
      <c r="D54" s="28"/>
      <c r="E54" s="54"/>
      <c r="F54" s="230">
        <f>SUM(F55,F59,F62,F65)</f>
        <v>67.94</v>
      </c>
      <c r="G54" s="230">
        <f>SUM(G55,G59,G62,G65)</f>
        <v>59.629999999999995</v>
      </c>
      <c r="H54" s="230">
        <f>SUM(H55,H59,H62,H65)</f>
        <v>3.3</v>
      </c>
      <c r="I54" s="230">
        <f>SUM(I55,I59,I62,I65)</f>
        <v>0.01</v>
      </c>
      <c r="J54" s="230">
        <f>SUM(J55,J59,J62,J65)</f>
        <v>5</v>
      </c>
    </row>
    <row r="55" spans="1:10" ht="18.75" customHeight="1">
      <c r="A55" s="55"/>
      <c r="B55" s="206" t="s">
        <v>439</v>
      </c>
      <c r="C55" s="206"/>
      <c r="D55" s="206"/>
      <c r="E55" s="221" t="s">
        <v>440</v>
      </c>
      <c r="F55" s="215">
        <v>52.25</v>
      </c>
      <c r="G55" s="215">
        <v>43.94</v>
      </c>
      <c r="H55" s="215">
        <v>3.3</v>
      </c>
      <c r="I55" s="215">
        <v>0.01</v>
      </c>
      <c r="J55" s="215">
        <v>5</v>
      </c>
    </row>
    <row r="56" spans="1:10" ht="18.75" customHeight="1">
      <c r="A56" s="55"/>
      <c r="B56" s="206"/>
      <c r="C56" s="206" t="s">
        <v>73</v>
      </c>
      <c r="D56" s="206"/>
      <c r="E56" s="247" t="s">
        <v>445</v>
      </c>
      <c r="F56" s="215">
        <v>52.25</v>
      </c>
      <c r="G56" s="215">
        <v>43.94</v>
      </c>
      <c r="H56" s="215">
        <v>3.3</v>
      </c>
      <c r="I56" s="215">
        <v>0.01</v>
      </c>
      <c r="J56" s="215">
        <v>5</v>
      </c>
    </row>
    <row r="57" spans="1:10" ht="18.75" customHeight="1">
      <c r="A57" s="55"/>
      <c r="B57" s="206"/>
      <c r="C57" s="206"/>
      <c r="D57" s="206" t="s">
        <v>74</v>
      </c>
      <c r="E57" s="247" t="s">
        <v>596</v>
      </c>
      <c r="F57" s="215">
        <v>47.25</v>
      </c>
      <c r="G57" s="215">
        <v>43.94</v>
      </c>
      <c r="H57" s="215">
        <v>3.3</v>
      </c>
      <c r="I57" s="215">
        <v>0.01</v>
      </c>
      <c r="J57" s="215"/>
    </row>
    <row r="58" spans="1:10" ht="18.75" customHeight="1">
      <c r="A58" s="55"/>
      <c r="B58" s="206"/>
      <c r="C58" s="206"/>
      <c r="D58" s="206" t="s">
        <v>126</v>
      </c>
      <c r="E58" s="247" t="s">
        <v>597</v>
      </c>
      <c r="F58" s="215">
        <v>5</v>
      </c>
      <c r="G58" s="215"/>
      <c r="H58" s="215"/>
      <c r="I58" s="215"/>
      <c r="J58" s="215">
        <v>5</v>
      </c>
    </row>
    <row r="59" spans="1:10" ht="18.75" customHeight="1">
      <c r="A59" s="55"/>
      <c r="B59" s="206" t="s">
        <v>65</v>
      </c>
      <c r="C59" s="206"/>
      <c r="D59" s="206"/>
      <c r="E59" s="221" t="s">
        <v>66</v>
      </c>
      <c r="F59" s="215">
        <v>7.94</v>
      </c>
      <c r="G59" s="215">
        <v>7.94</v>
      </c>
      <c r="H59" s="215"/>
      <c r="I59" s="215"/>
      <c r="J59" s="215"/>
    </row>
    <row r="60" spans="1:10" ht="18.75" customHeight="1">
      <c r="A60" s="55"/>
      <c r="B60" s="206"/>
      <c r="C60" s="206" t="s">
        <v>67</v>
      </c>
      <c r="D60" s="206"/>
      <c r="E60" s="247" t="s">
        <v>448</v>
      </c>
      <c r="F60" s="215">
        <v>7.94</v>
      </c>
      <c r="G60" s="215">
        <v>7.94</v>
      </c>
      <c r="H60" s="215"/>
      <c r="I60" s="215"/>
      <c r="J60" s="215"/>
    </row>
    <row r="61" spans="1:10" ht="18.75" customHeight="1">
      <c r="A61" s="55"/>
      <c r="B61" s="206"/>
      <c r="C61" s="206"/>
      <c r="D61" s="206" t="s">
        <v>67</v>
      </c>
      <c r="E61" s="247" t="s">
        <v>598</v>
      </c>
      <c r="F61" s="215">
        <v>7.94</v>
      </c>
      <c r="G61" s="215">
        <v>7.94</v>
      </c>
      <c r="H61" s="215"/>
      <c r="I61" s="215"/>
      <c r="J61" s="215"/>
    </row>
    <row r="62" spans="1:10" ht="18.75" customHeight="1">
      <c r="A62" s="55"/>
      <c r="B62" s="206" t="s">
        <v>70</v>
      </c>
      <c r="C62" s="206"/>
      <c r="D62" s="206"/>
      <c r="E62" s="221" t="s">
        <v>71</v>
      </c>
      <c r="F62" s="215">
        <v>2.98</v>
      </c>
      <c r="G62" s="215">
        <v>2.98</v>
      </c>
      <c r="H62" s="215"/>
      <c r="I62" s="215"/>
      <c r="J62" s="215"/>
    </row>
    <row r="63" spans="1:10" ht="18.75" customHeight="1">
      <c r="A63" s="55"/>
      <c r="B63" s="206"/>
      <c r="C63" s="206" t="s">
        <v>67</v>
      </c>
      <c r="D63" s="206"/>
      <c r="E63" s="247" t="s">
        <v>599</v>
      </c>
      <c r="F63" s="215">
        <v>2.98</v>
      </c>
      <c r="G63" s="215">
        <v>2.98</v>
      </c>
      <c r="H63" s="215"/>
      <c r="I63" s="215"/>
      <c r="J63" s="215"/>
    </row>
    <row r="64" spans="1:10" ht="18.75" customHeight="1">
      <c r="A64" s="55"/>
      <c r="B64" s="206"/>
      <c r="C64" s="206"/>
      <c r="D64" s="206" t="s">
        <v>69</v>
      </c>
      <c r="E64" s="247" t="s">
        <v>600</v>
      </c>
      <c r="F64" s="215">
        <v>2.98</v>
      </c>
      <c r="G64" s="215">
        <v>2.98</v>
      </c>
      <c r="H64" s="215"/>
      <c r="I64" s="215"/>
      <c r="J64" s="215"/>
    </row>
    <row r="65" spans="1:10" ht="18.75" customHeight="1">
      <c r="A65" s="55"/>
      <c r="B65" s="206" t="s">
        <v>75</v>
      </c>
      <c r="C65" s="206"/>
      <c r="D65" s="206"/>
      <c r="E65" s="221" t="s">
        <v>76</v>
      </c>
      <c r="F65" s="215">
        <v>4.77</v>
      </c>
      <c r="G65" s="215">
        <v>4.77</v>
      </c>
      <c r="H65" s="215"/>
      <c r="I65" s="215"/>
      <c r="J65" s="215"/>
    </row>
    <row r="66" spans="1:10" ht="18.75" customHeight="1">
      <c r="A66" s="55"/>
      <c r="B66" s="206"/>
      <c r="C66" s="206" t="s">
        <v>69</v>
      </c>
      <c r="D66" s="206"/>
      <c r="E66" s="247" t="s">
        <v>453</v>
      </c>
      <c r="F66" s="215">
        <v>4.77</v>
      </c>
      <c r="G66" s="215">
        <v>4.77</v>
      </c>
      <c r="H66" s="215"/>
      <c r="I66" s="215"/>
      <c r="J66" s="215"/>
    </row>
    <row r="67" spans="1:10" ht="18.75" customHeight="1">
      <c r="A67" s="55"/>
      <c r="B67" s="206"/>
      <c r="C67" s="206"/>
      <c r="D67" s="206" t="s">
        <v>77</v>
      </c>
      <c r="E67" s="247" t="s">
        <v>601</v>
      </c>
      <c r="F67" s="215">
        <v>4.77</v>
      </c>
      <c r="G67" s="215">
        <v>4.77</v>
      </c>
      <c r="H67" s="215"/>
      <c r="I67" s="215"/>
      <c r="J67" s="215"/>
    </row>
    <row r="68" spans="1:10" ht="24" customHeight="1">
      <c r="A68" s="237" t="s">
        <v>579</v>
      </c>
      <c r="B68" s="74"/>
      <c r="C68" s="74"/>
      <c r="D68" s="74"/>
      <c r="E68" s="75"/>
      <c r="F68" s="242">
        <f>SUM(F69,F73,F77,F80)</f>
        <v>398.1</v>
      </c>
      <c r="G68" s="242">
        <f>SUM(G69,G73,G77,G80)</f>
        <v>322.47</v>
      </c>
      <c r="H68" s="242">
        <f>SUM(H69,H73,H77,H80)</f>
        <v>59.019999999999996</v>
      </c>
      <c r="I68" s="242">
        <f>SUM(I69,I73,I77,I80)</f>
        <v>4.619999999999999</v>
      </c>
      <c r="J68" s="242">
        <f>SUM(J69,J73,J77,J80)</f>
        <v>11.99</v>
      </c>
    </row>
    <row r="69" spans="1:10" ht="18.75" customHeight="1">
      <c r="A69" s="237"/>
      <c r="B69" s="28" t="s">
        <v>553</v>
      </c>
      <c r="C69" s="28"/>
      <c r="D69" s="28"/>
      <c r="E69" s="54" t="s">
        <v>554</v>
      </c>
      <c r="F69" s="240">
        <f>SUM(G69,H69,I69,J69)</f>
        <v>301.65000000000003</v>
      </c>
      <c r="G69" s="241">
        <v>231.69</v>
      </c>
      <c r="H69" s="241">
        <v>57.91</v>
      </c>
      <c r="I69" s="241">
        <v>0.06</v>
      </c>
      <c r="J69" s="241">
        <v>11.99</v>
      </c>
    </row>
    <row r="70" spans="1:10" ht="18.75" customHeight="1">
      <c r="A70" s="237"/>
      <c r="B70" s="28"/>
      <c r="C70" s="28" t="s">
        <v>555</v>
      </c>
      <c r="D70" s="28"/>
      <c r="E70" s="239" t="s">
        <v>602</v>
      </c>
      <c r="F70" s="240">
        <f aca="true" t="shared" si="1" ref="F70:F82">SUM(G70,H70,I70,J70)</f>
        <v>301.65000000000003</v>
      </c>
      <c r="G70" s="241">
        <v>231.69</v>
      </c>
      <c r="H70" s="241">
        <v>57.91</v>
      </c>
      <c r="I70" s="241">
        <v>0.06</v>
      </c>
      <c r="J70" s="241">
        <v>11.99</v>
      </c>
    </row>
    <row r="71" spans="1:10" ht="18.75" customHeight="1">
      <c r="A71" s="237"/>
      <c r="B71" s="28"/>
      <c r="C71" s="28"/>
      <c r="D71" s="28" t="s">
        <v>556</v>
      </c>
      <c r="E71" s="239" t="s">
        <v>603</v>
      </c>
      <c r="F71" s="240">
        <f t="shared" si="1"/>
        <v>289.66</v>
      </c>
      <c r="G71" s="241">
        <v>231.69</v>
      </c>
      <c r="H71" s="241">
        <v>57.91</v>
      </c>
      <c r="I71" s="241">
        <v>0.06</v>
      </c>
      <c r="J71" s="241"/>
    </row>
    <row r="72" spans="1:10" ht="18.75" customHeight="1">
      <c r="A72" s="237"/>
      <c r="B72" s="28"/>
      <c r="C72" s="28"/>
      <c r="D72" s="28" t="s">
        <v>557</v>
      </c>
      <c r="E72" s="239" t="s">
        <v>604</v>
      </c>
      <c r="F72" s="240">
        <f t="shared" si="1"/>
        <v>11.99</v>
      </c>
      <c r="G72" s="241"/>
      <c r="H72" s="241"/>
      <c r="I72" s="241"/>
      <c r="J72" s="241">
        <v>11.99</v>
      </c>
    </row>
    <row r="73" spans="1:10" ht="18.75" customHeight="1">
      <c r="A73" s="237"/>
      <c r="B73" s="28" t="s">
        <v>558</v>
      </c>
      <c r="C73" s="28"/>
      <c r="D73" s="28"/>
      <c r="E73" s="54" t="s">
        <v>559</v>
      </c>
      <c r="F73" s="240">
        <f t="shared" si="1"/>
        <v>47.97</v>
      </c>
      <c r="G73" s="241">
        <v>42.3</v>
      </c>
      <c r="H73" s="241">
        <v>1.11</v>
      </c>
      <c r="I73" s="241">
        <v>4.56</v>
      </c>
      <c r="J73" s="241"/>
    </row>
    <row r="74" spans="1:10" ht="18.75" customHeight="1">
      <c r="A74" s="237"/>
      <c r="B74" s="28"/>
      <c r="C74" s="28" t="s">
        <v>560</v>
      </c>
      <c r="D74" s="28"/>
      <c r="E74" s="239" t="s">
        <v>605</v>
      </c>
      <c r="F74" s="240">
        <f t="shared" si="1"/>
        <v>46.86</v>
      </c>
      <c r="G74" s="241">
        <v>42.3</v>
      </c>
      <c r="H74" s="241"/>
      <c r="I74" s="241">
        <v>4.56</v>
      </c>
      <c r="J74" s="241"/>
    </row>
    <row r="75" spans="1:10" ht="18.75" customHeight="1">
      <c r="A75" s="237"/>
      <c r="B75" s="28"/>
      <c r="C75" s="28"/>
      <c r="D75" s="28" t="s">
        <v>556</v>
      </c>
      <c r="E75" s="239" t="s">
        <v>606</v>
      </c>
      <c r="F75" s="240">
        <f t="shared" si="1"/>
        <v>5.67</v>
      </c>
      <c r="G75" s="241"/>
      <c r="H75" s="241">
        <v>1.11</v>
      </c>
      <c r="I75" s="241">
        <v>4.56</v>
      </c>
      <c r="J75" s="241"/>
    </row>
    <row r="76" spans="1:10" ht="18.75" customHeight="1">
      <c r="A76" s="237"/>
      <c r="B76" s="28"/>
      <c r="C76" s="28"/>
      <c r="D76" s="28" t="s">
        <v>560</v>
      </c>
      <c r="E76" s="239" t="s">
        <v>607</v>
      </c>
      <c r="F76" s="240">
        <f t="shared" si="1"/>
        <v>42.3</v>
      </c>
      <c r="G76" s="241">
        <v>42.3</v>
      </c>
      <c r="H76" s="241"/>
      <c r="I76" s="241"/>
      <c r="J76" s="241"/>
    </row>
    <row r="77" spans="1:10" ht="18.75" customHeight="1">
      <c r="A77" s="237"/>
      <c r="B77" s="28" t="s">
        <v>561</v>
      </c>
      <c r="C77" s="28"/>
      <c r="D77" s="28"/>
      <c r="E77" s="54" t="s">
        <v>562</v>
      </c>
      <c r="F77" s="240">
        <f t="shared" si="1"/>
        <v>23.1</v>
      </c>
      <c r="G77" s="241">
        <v>23.1</v>
      </c>
      <c r="H77" s="241"/>
      <c r="I77" s="241"/>
      <c r="J77" s="241"/>
    </row>
    <row r="78" spans="1:10" ht="18.75" customHeight="1">
      <c r="A78" s="237"/>
      <c r="B78" s="28"/>
      <c r="C78" s="28" t="s">
        <v>563</v>
      </c>
      <c r="D78" s="28"/>
      <c r="E78" s="239" t="s">
        <v>608</v>
      </c>
      <c r="F78" s="240">
        <f t="shared" si="1"/>
        <v>23.1</v>
      </c>
      <c r="G78" s="241">
        <v>23.1</v>
      </c>
      <c r="H78" s="241"/>
      <c r="I78" s="241"/>
      <c r="J78" s="241"/>
    </row>
    <row r="79" spans="1:10" ht="18.75" customHeight="1">
      <c r="A79" s="237"/>
      <c r="B79" s="28"/>
      <c r="C79" s="28"/>
      <c r="D79" s="28" t="s">
        <v>556</v>
      </c>
      <c r="E79" s="239" t="s">
        <v>609</v>
      </c>
      <c r="F79" s="240">
        <f t="shared" si="1"/>
        <v>23.1</v>
      </c>
      <c r="G79" s="241">
        <v>23.1</v>
      </c>
      <c r="H79" s="241"/>
      <c r="I79" s="241"/>
      <c r="J79" s="241"/>
    </row>
    <row r="80" spans="1:10" ht="18.75" customHeight="1">
      <c r="A80" s="237"/>
      <c r="B80" s="28" t="s">
        <v>564</v>
      </c>
      <c r="C80" s="28"/>
      <c r="D80" s="28"/>
      <c r="E80" s="54" t="s">
        <v>565</v>
      </c>
      <c r="F80" s="240">
        <f t="shared" si="1"/>
        <v>25.38</v>
      </c>
      <c r="G80" s="241">
        <v>25.38</v>
      </c>
      <c r="H80" s="241"/>
      <c r="I80" s="241"/>
      <c r="J80" s="241"/>
    </row>
    <row r="81" spans="1:10" ht="18.75" customHeight="1">
      <c r="A81" s="237"/>
      <c r="B81" s="28"/>
      <c r="C81" s="28" t="s">
        <v>566</v>
      </c>
      <c r="D81" s="28"/>
      <c r="E81" s="239" t="s">
        <v>610</v>
      </c>
      <c r="F81" s="240">
        <f t="shared" si="1"/>
        <v>25.38</v>
      </c>
      <c r="G81" s="241">
        <v>25.38</v>
      </c>
      <c r="H81" s="241"/>
      <c r="I81" s="241"/>
      <c r="J81" s="241"/>
    </row>
    <row r="82" spans="1:10" ht="18.75" customHeight="1">
      <c r="A82" s="237"/>
      <c r="B82" s="28"/>
      <c r="C82" s="28"/>
      <c r="D82" s="28" t="s">
        <v>556</v>
      </c>
      <c r="E82" s="239" t="s">
        <v>611</v>
      </c>
      <c r="F82" s="240">
        <f t="shared" si="1"/>
        <v>25.38</v>
      </c>
      <c r="G82" s="241">
        <v>25.38</v>
      </c>
      <c r="H82" s="241"/>
      <c r="I82" s="241"/>
      <c r="J82" s="241"/>
    </row>
    <row r="83" spans="1:10" ht="27" customHeight="1">
      <c r="A83" s="205" t="s">
        <v>538</v>
      </c>
      <c r="B83" s="206"/>
      <c r="C83" s="206"/>
      <c r="D83" s="206"/>
      <c r="E83" s="221"/>
      <c r="F83" s="228">
        <f>SUM(F84,F88,F92,F95)</f>
        <v>112.27000000000001</v>
      </c>
      <c r="G83" s="228">
        <f>SUM(G84,G88,G92,G95)</f>
        <v>73.85</v>
      </c>
      <c r="H83" s="228">
        <f>SUM(H84,H88,H92,H95)</f>
        <v>11.6</v>
      </c>
      <c r="I83" s="228">
        <f>SUM(I84,I88,I92,I95)</f>
        <v>1.12</v>
      </c>
      <c r="J83" s="228">
        <f>SUM(J84,J88,J92,J95)</f>
        <v>25.7</v>
      </c>
    </row>
    <row r="84" spans="1:10" ht="18.75" customHeight="1">
      <c r="A84" s="55"/>
      <c r="B84" s="28" t="s">
        <v>439</v>
      </c>
      <c r="C84" s="28"/>
      <c r="D84" s="28"/>
      <c r="E84" s="54" t="s">
        <v>440</v>
      </c>
      <c r="F84" s="256">
        <v>91.26</v>
      </c>
      <c r="G84" s="257">
        <v>54.26</v>
      </c>
      <c r="H84" s="257">
        <v>11.28</v>
      </c>
      <c r="I84" s="257">
        <v>0.02</v>
      </c>
      <c r="J84" s="257">
        <v>25.7</v>
      </c>
    </row>
    <row r="85" spans="1:10" ht="18.75" customHeight="1">
      <c r="A85" s="55"/>
      <c r="B85" s="28"/>
      <c r="C85" s="28" t="s">
        <v>73</v>
      </c>
      <c r="D85" s="28"/>
      <c r="E85" s="239" t="s">
        <v>612</v>
      </c>
      <c r="F85" s="256">
        <v>91.26</v>
      </c>
      <c r="G85" s="257">
        <v>54.26</v>
      </c>
      <c r="H85" s="257">
        <v>11.28</v>
      </c>
      <c r="I85" s="257">
        <v>0.02</v>
      </c>
      <c r="J85" s="257">
        <v>25.7</v>
      </c>
    </row>
    <row r="86" spans="1:10" ht="18.75" customHeight="1">
      <c r="A86" s="55"/>
      <c r="B86" s="28"/>
      <c r="C86" s="28"/>
      <c r="D86" s="28" t="s">
        <v>77</v>
      </c>
      <c r="E86" s="239" t="s">
        <v>446</v>
      </c>
      <c r="F86" s="256">
        <v>65.56</v>
      </c>
      <c r="G86" s="257">
        <v>54.26</v>
      </c>
      <c r="H86" s="257">
        <v>11.28</v>
      </c>
      <c r="I86" s="256">
        <v>0.02</v>
      </c>
      <c r="J86" s="257">
        <v>0</v>
      </c>
    </row>
    <row r="87" spans="1:10" ht="18.75" customHeight="1">
      <c r="A87" s="55"/>
      <c r="B87" s="28"/>
      <c r="C87" s="28"/>
      <c r="D87" s="28" t="s">
        <v>114</v>
      </c>
      <c r="E87" s="239" t="s">
        <v>613</v>
      </c>
      <c r="F87" s="256">
        <v>25.7</v>
      </c>
      <c r="G87" s="257">
        <v>0</v>
      </c>
      <c r="H87" s="257">
        <v>0</v>
      </c>
      <c r="I87" s="256">
        <v>0</v>
      </c>
      <c r="J87" s="257">
        <v>25.7</v>
      </c>
    </row>
    <row r="88" spans="1:10" ht="18.75" customHeight="1">
      <c r="A88" s="55"/>
      <c r="B88" s="28" t="s">
        <v>65</v>
      </c>
      <c r="C88" s="28"/>
      <c r="D88" s="28"/>
      <c r="E88" s="54" t="s">
        <v>66</v>
      </c>
      <c r="F88" s="256">
        <v>11.32</v>
      </c>
      <c r="G88" s="257">
        <v>9.9</v>
      </c>
      <c r="H88" s="257">
        <v>0.32</v>
      </c>
      <c r="I88" s="257">
        <v>1.1</v>
      </c>
      <c r="J88" s="257"/>
    </row>
    <row r="89" spans="1:10" ht="18.75" customHeight="1">
      <c r="A89" s="55"/>
      <c r="B89" s="28"/>
      <c r="C89" s="28" t="s">
        <v>67</v>
      </c>
      <c r="D89" s="28"/>
      <c r="E89" s="239" t="s">
        <v>448</v>
      </c>
      <c r="F89" s="256">
        <v>11.32</v>
      </c>
      <c r="G89" s="257">
        <v>9.9</v>
      </c>
      <c r="H89" s="257">
        <v>0.32</v>
      </c>
      <c r="I89" s="257">
        <v>1.1</v>
      </c>
      <c r="J89" s="257"/>
    </row>
    <row r="90" spans="1:10" ht="18.75" customHeight="1">
      <c r="A90" s="55"/>
      <c r="B90" s="28"/>
      <c r="C90" s="28"/>
      <c r="D90" s="28" t="s">
        <v>77</v>
      </c>
      <c r="E90" s="239" t="s">
        <v>449</v>
      </c>
      <c r="F90" s="256">
        <v>1.42</v>
      </c>
      <c r="G90" s="257">
        <v>0</v>
      </c>
      <c r="H90" s="257">
        <v>0.32</v>
      </c>
      <c r="I90" s="256">
        <v>1.1</v>
      </c>
      <c r="J90" s="257"/>
    </row>
    <row r="91" spans="1:10" ht="18.75" customHeight="1">
      <c r="A91" s="55"/>
      <c r="B91" s="28"/>
      <c r="C91" s="28"/>
      <c r="D91" s="28" t="s">
        <v>67</v>
      </c>
      <c r="E91" s="239" t="s">
        <v>598</v>
      </c>
      <c r="F91" s="256">
        <v>9.9</v>
      </c>
      <c r="G91" s="257">
        <v>9.9</v>
      </c>
      <c r="H91" s="257">
        <v>0</v>
      </c>
      <c r="I91" s="257">
        <v>0</v>
      </c>
      <c r="J91" s="257"/>
    </row>
    <row r="92" spans="1:10" ht="18.75" customHeight="1">
      <c r="A92" s="55"/>
      <c r="B92" s="28" t="s">
        <v>70</v>
      </c>
      <c r="C92" s="28"/>
      <c r="D92" s="28"/>
      <c r="E92" s="54" t="s">
        <v>71</v>
      </c>
      <c r="F92" s="256">
        <v>3.74</v>
      </c>
      <c r="G92" s="257">
        <v>3.74</v>
      </c>
      <c r="H92" s="257">
        <v>0</v>
      </c>
      <c r="I92" s="257">
        <v>0</v>
      </c>
      <c r="J92" s="257"/>
    </row>
    <row r="93" spans="1:10" ht="18.75" customHeight="1">
      <c r="A93" s="55"/>
      <c r="B93" s="28"/>
      <c r="C93" s="28" t="s">
        <v>72</v>
      </c>
      <c r="D93" s="28"/>
      <c r="E93" s="239" t="s">
        <v>451</v>
      </c>
      <c r="F93" s="256">
        <v>3.74</v>
      </c>
      <c r="G93" s="256">
        <v>3.74</v>
      </c>
      <c r="H93" s="257">
        <v>0</v>
      </c>
      <c r="I93" s="257">
        <v>0</v>
      </c>
      <c r="J93" s="257"/>
    </row>
    <row r="94" spans="1:10" ht="18.75" customHeight="1">
      <c r="A94" s="55"/>
      <c r="B94" s="28"/>
      <c r="C94" s="28"/>
      <c r="D94" s="28" t="s">
        <v>77</v>
      </c>
      <c r="E94" s="239" t="s">
        <v>452</v>
      </c>
      <c r="F94" s="256">
        <v>3.74</v>
      </c>
      <c r="G94" s="257">
        <v>3.74</v>
      </c>
      <c r="H94" s="257">
        <v>0</v>
      </c>
      <c r="I94" s="257">
        <v>0</v>
      </c>
      <c r="J94" s="257"/>
    </row>
    <row r="95" spans="1:10" ht="18.75" customHeight="1">
      <c r="A95" s="55"/>
      <c r="B95" s="28" t="s">
        <v>75</v>
      </c>
      <c r="C95" s="28"/>
      <c r="D95" s="28"/>
      <c r="E95" s="54" t="s">
        <v>76</v>
      </c>
      <c r="F95" s="256">
        <v>5.95</v>
      </c>
      <c r="G95" s="257">
        <v>5.95</v>
      </c>
      <c r="H95" s="257">
        <v>0</v>
      </c>
      <c r="I95" s="257">
        <v>0</v>
      </c>
      <c r="J95" s="257"/>
    </row>
    <row r="96" spans="1:10" ht="18.75" customHeight="1">
      <c r="A96" s="55"/>
      <c r="B96" s="28"/>
      <c r="C96" s="28" t="s">
        <v>69</v>
      </c>
      <c r="D96" s="28"/>
      <c r="E96" s="239" t="s">
        <v>453</v>
      </c>
      <c r="F96" s="256">
        <v>5.95</v>
      </c>
      <c r="G96" s="256">
        <v>5.95</v>
      </c>
      <c r="H96" s="257">
        <v>0</v>
      </c>
      <c r="I96" s="261">
        <v>0</v>
      </c>
      <c r="J96" s="257"/>
    </row>
    <row r="97" spans="1:10" ht="18.75" customHeight="1">
      <c r="A97" s="99"/>
      <c r="B97" s="28"/>
      <c r="C97" s="28"/>
      <c r="D97" s="28" t="s">
        <v>77</v>
      </c>
      <c r="E97" s="239" t="s">
        <v>601</v>
      </c>
      <c r="F97" s="257">
        <v>5.95</v>
      </c>
      <c r="G97" s="257">
        <v>5.95</v>
      </c>
      <c r="H97" s="257">
        <v>0</v>
      </c>
      <c r="I97" s="257">
        <v>0</v>
      </c>
      <c r="J97" s="257"/>
    </row>
    <row r="98" spans="1:10" ht="18.75" customHeight="1">
      <c r="A98" s="254" t="s">
        <v>543</v>
      </c>
      <c r="B98" s="238"/>
      <c r="C98" s="238"/>
      <c r="D98" s="238"/>
      <c r="E98" s="247"/>
      <c r="F98" s="255">
        <f>SUM(F99,F103,F106,F109)</f>
        <v>145.41000000000003</v>
      </c>
      <c r="G98" s="255">
        <f>SUM(G99,G103,G106,G109)</f>
        <v>114.66000000000001</v>
      </c>
      <c r="H98" s="255">
        <f>SUM(H99,H103,H106,H109)</f>
        <v>11.39</v>
      </c>
      <c r="I98" s="255">
        <f>SUM(I99,I103,I106,I109)</f>
        <v>0.06</v>
      </c>
      <c r="J98" s="255">
        <f>SUM(J99,J103,J106,J109)</f>
        <v>19.3</v>
      </c>
    </row>
    <row r="99" spans="1:10" ht="18.75" customHeight="1">
      <c r="A99" s="254"/>
      <c r="B99" s="238" t="s">
        <v>439</v>
      </c>
      <c r="C99" s="238"/>
      <c r="D99" s="238"/>
      <c r="E99" s="239" t="s">
        <v>440</v>
      </c>
      <c r="F99" s="256">
        <v>116.43</v>
      </c>
      <c r="G99" s="257">
        <v>85.68</v>
      </c>
      <c r="H99" s="257">
        <v>11.39</v>
      </c>
      <c r="I99" s="257">
        <v>0.06</v>
      </c>
      <c r="J99" s="257">
        <v>19.3</v>
      </c>
    </row>
    <row r="100" spans="1:10" ht="18.75" customHeight="1">
      <c r="A100" s="254"/>
      <c r="B100" s="238"/>
      <c r="C100" s="238" t="s">
        <v>73</v>
      </c>
      <c r="D100" s="238"/>
      <c r="E100" s="239" t="s">
        <v>469</v>
      </c>
      <c r="F100" s="256">
        <v>116.43</v>
      </c>
      <c r="G100" s="257">
        <v>85.68</v>
      </c>
      <c r="H100" s="257">
        <v>11.39</v>
      </c>
      <c r="I100" s="257">
        <v>0.06</v>
      </c>
      <c r="J100" s="257">
        <v>19.3</v>
      </c>
    </row>
    <row r="101" spans="1:10" ht="18.75" customHeight="1">
      <c r="A101" s="254"/>
      <c r="B101" s="238"/>
      <c r="C101" s="238"/>
      <c r="D101" s="238" t="s">
        <v>74</v>
      </c>
      <c r="E101" s="239" t="s">
        <v>544</v>
      </c>
      <c r="F101" s="256">
        <v>99.33</v>
      </c>
      <c r="G101" s="256">
        <v>85.68</v>
      </c>
      <c r="H101" s="257">
        <v>11.39</v>
      </c>
      <c r="I101" s="257">
        <v>0.06</v>
      </c>
      <c r="J101" s="257">
        <v>2.2</v>
      </c>
    </row>
    <row r="102" spans="1:10" ht="18.75" customHeight="1">
      <c r="A102" s="237"/>
      <c r="B102" s="238"/>
      <c r="C102" s="238"/>
      <c r="D102" s="238" t="s">
        <v>114</v>
      </c>
      <c r="E102" s="239" t="s">
        <v>545</v>
      </c>
      <c r="F102" s="256">
        <v>17.1</v>
      </c>
      <c r="G102" s="256"/>
      <c r="H102" s="257"/>
      <c r="I102" s="257"/>
      <c r="J102" s="257">
        <v>17.1</v>
      </c>
    </row>
    <row r="103" spans="1:10" ht="18.75" customHeight="1">
      <c r="A103" s="237"/>
      <c r="B103" s="238" t="s">
        <v>65</v>
      </c>
      <c r="C103" s="238"/>
      <c r="D103" s="238"/>
      <c r="E103" s="252" t="s">
        <v>66</v>
      </c>
      <c r="F103" s="256">
        <v>13.84</v>
      </c>
      <c r="G103" s="257">
        <v>13.84</v>
      </c>
      <c r="H103" s="257"/>
      <c r="I103" s="257"/>
      <c r="J103" s="257"/>
    </row>
    <row r="104" spans="1:10" ht="18.75" customHeight="1">
      <c r="A104" s="237"/>
      <c r="B104" s="238"/>
      <c r="C104" s="238" t="s">
        <v>67</v>
      </c>
      <c r="D104" s="238"/>
      <c r="E104" s="239" t="s">
        <v>617</v>
      </c>
      <c r="F104" s="256">
        <v>13.84</v>
      </c>
      <c r="G104" s="257">
        <v>13.84</v>
      </c>
      <c r="H104" s="257"/>
      <c r="I104" s="257"/>
      <c r="J104" s="257"/>
    </row>
    <row r="105" spans="1:10" ht="18.75" customHeight="1">
      <c r="A105" s="237"/>
      <c r="B105" s="238"/>
      <c r="D105" s="238" t="s">
        <v>67</v>
      </c>
      <c r="E105" s="252" t="s">
        <v>475</v>
      </c>
      <c r="F105" s="256">
        <v>13.84</v>
      </c>
      <c r="G105" s="257">
        <v>13.84</v>
      </c>
      <c r="H105" s="257"/>
      <c r="I105" s="256"/>
      <c r="J105" s="257"/>
    </row>
    <row r="106" spans="1:10" ht="18.75" customHeight="1">
      <c r="A106" s="237"/>
      <c r="B106" s="238" t="s">
        <v>70</v>
      </c>
      <c r="C106" s="238"/>
      <c r="D106" s="238"/>
      <c r="E106" s="252" t="s">
        <v>71</v>
      </c>
      <c r="F106" s="256">
        <v>5.83</v>
      </c>
      <c r="G106" s="257">
        <v>5.83</v>
      </c>
      <c r="H106" s="257"/>
      <c r="I106" s="257"/>
      <c r="J106" s="257"/>
    </row>
    <row r="107" spans="1:10" ht="18.75" customHeight="1">
      <c r="A107" s="237"/>
      <c r="B107" s="238"/>
      <c r="C107" s="238" t="s">
        <v>72</v>
      </c>
      <c r="D107" s="238"/>
      <c r="E107" s="252" t="s">
        <v>614</v>
      </c>
      <c r="F107" s="256">
        <v>5.83</v>
      </c>
      <c r="G107" s="257">
        <v>5.83</v>
      </c>
      <c r="H107" s="257"/>
      <c r="I107" s="257"/>
      <c r="J107" s="257"/>
    </row>
    <row r="108" spans="1:10" ht="18.75" customHeight="1">
      <c r="A108" s="237"/>
      <c r="B108" s="238"/>
      <c r="C108" s="238"/>
      <c r="D108" s="238" t="s">
        <v>69</v>
      </c>
      <c r="E108" s="252" t="s">
        <v>615</v>
      </c>
      <c r="F108" s="256">
        <v>5.83</v>
      </c>
      <c r="G108" s="257">
        <v>5.83</v>
      </c>
      <c r="H108" s="257"/>
      <c r="I108" s="256"/>
      <c r="J108" s="257"/>
    </row>
    <row r="109" spans="1:10" ht="18.75" customHeight="1">
      <c r="A109" s="254"/>
      <c r="B109" s="238" t="s">
        <v>75</v>
      </c>
      <c r="C109" s="238"/>
      <c r="D109" s="238"/>
      <c r="E109" s="252" t="s">
        <v>76</v>
      </c>
      <c r="F109" s="256">
        <v>9.31</v>
      </c>
      <c r="G109" s="257">
        <v>9.31</v>
      </c>
      <c r="H109" s="257"/>
      <c r="I109" s="257"/>
      <c r="J109" s="257"/>
    </row>
    <row r="110" spans="1:10" ht="18.75" customHeight="1">
      <c r="A110" s="254"/>
      <c r="B110" s="238"/>
      <c r="C110" s="238" t="s">
        <v>69</v>
      </c>
      <c r="D110" s="238"/>
      <c r="E110" s="252" t="s">
        <v>616</v>
      </c>
      <c r="F110" s="256">
        <v>9.31</v>
      </c>
      <c r="G110" s="257">
        <v>9.31</v>
      </c>
      <c r="H110" s="257"/>
      <c r="I110" s="257"/>
      <c r="J110" s="257"/>
    </row>
    <row r="111" spans="1:10" ht="18.75" customHeight="1">
      <c r="A111" s="254"/>
      <c r="B111" s="238"/>
      <c r="C111" s="238"/>
      <c r="D111" s="238" t="s">
        <v>77</v>
      </c>
      <c r="E111" s="252" t="s">
        <v>601</v>
      </c>
      <c r="F111" s="256">
        <v>9.31</v>
      </c>
      <c r="G111" s="256">
        <v>9.31</v>
      </c>
      <c r="H111" s="257"/>
      <c r="I111" s="259"/>
      <c r="J111" s="257"/>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6"/>
  <sheetViews>
    <sheetView showGridLines="0" showZeros="0" zoomScalePageLayoutView="0" workbookViewId="0" topLeftCell="A16">
      <selection activeCell="A26" sqref="A26:N27"/>
    </sheetView>
  </sheetViews>
  <sheetFormatPr defaultColWidth="9.16015625" defaultRowHeight="11.25"/>
  <cols>
    <col min="1" max="3" width="4" style="33" customWidth="1"/>
    <col min="4" max="4" width="38.33203125" style="33" customWidth="1"/>
    <col min="5" max="6" width="12.16015625" style="33" customWidth="1"/>
    <col min="7" max="9" width="17" style="33" customWidth="1"/>
    <col min="10" max="10" width="9" style="33" bestFit="1" customWidth="1"/>
    <col min="11" max="11" width="17" style="33" customWidth="1"/>
    <col min="12" max="12" width="10.83203125" style="33" customWidth="1"/>
    <col min="13" max="13" width="9.16015625" style="33" customWidth="1"/>
    <col min="14" max="14" width="13.83203125" style="33" customWidth="1"/>
    <col min="15" max="247" width="9.16015625" style="33" customWidth="1"/>
    <col min="248" max="253" width="9.16015625" style="0" customWidth="1"/>
  </cols>
  <sheetData>
    <row r="1" spans="1:14" ht="25.5" customHeight="1">
      <c r="A1" s="296" t="s">
        <v>78</v>
      </c>
      <c r="B1" s="296"/>
      <c r="C1" s="296"/>
      <c r="D1" s="296"/>
      <c r="E1" s="296"/>
      <c r="F1" s="296"/>
      <c r="G1" s="296"/>
      <c r="H1" s="296"/>
      <c r="I1" s="296"/>
      <c r="J1" s="296"/>
      <c r="K1" s="296"/>
      <c r="L1" s="296"/>
      <c r="M1" s="296"/>
      <c r="N1" s="296"/>
    </row>
    <row r="2" spans="1:14" ht="17.25" customHeight="1">
      <c r="A2" s="110"/>
      <c r="B2" s="110"/>
      <c r="C2" s="110"/>
      <c r="D2" s="110"/>
      <c r="E2" s="110"/>
      <c r="F2" s="110"/>
      <c r="G2" s="110"/>
      <c r="H2" s="110"/>
      <c r="I2" s="110"/>
      <c r="J2" s="110"/>
      <c r="L2"/>
      <c r="N2" s="83" t="s">
        <v>79</v>
      </c>
    </row>
    <row r="3" spans="1:14" ht="17.25" customHeight="1">
      <c r="A3" s="188" t="s">
        <v>385</v>
      </c>
      <c r="B3" s="72"/>
      <c r="C3" s="72"/>
      <c r="D3" s="72"/>
      <c r="I3" s="111"/>
      <c r="J3" s="111"/>
      <c r="L3"/>
      <c r="N3" s="96" t="s">
        <v>24</v>
      </c>
    </row>
    <row r="4" spans="1:14" s="100" customFormat="1" ht="12">
      <c r="A4" s="298" t="s">
        <v>58</v>
      </c>
      <c r="B4" s="298"/>
      <c r="C4" s="298"/>
      <c r="D4" s="293" t="s">
        <v>59</v>
      </c>
      <c r="E4" s="277" t="s">
        <v>80</v>
      </c>
      <c r="F4" s="277"/>
      <c r="G4" s="277"/>
      <c r="H4" s="277"/>
      <c r="I4" s="277"/>
      <c r="J4" s="277"/>
      <c r="K4" s="277"/>
      <c r="L4" s="277"/>
      <c r="M4" s="277"/>
      <c r="N4" s="277"/>
    </row>
    <row r="5" spans="1:14" s="100" customFormat="1" ht="25.5" customHeight="1">
      <c r="A5" s="300" t="s">
        <v>60</v>
      </c>
      <c r="B5" s="300" t="s">
        <v>61</v>
      </c>
      <c r="C5" s="300" t="s">
        <v>62</v>
      </c>
      <c r="D5" s="294"/>
      <c r="E5" s="277" t="s">
        <v>48</v>
      </c>
      <c r="F5" s="277" t="s">
        <v>29</v>
      </c>
      <c r="G5" s="277"/>
      <c r="H5" s="277" t="s">
        <v>252</v>
      </c>
      <c r="I5" s="277" t="s">
        <v>254</v>
      </c>
      <c r="J5" s="277" t="s">
        <v>256</v>
      </c>
      <c r="K5" s="277" t="s">
        <v>86</v>
      </c>
      <c r="L5" s="277" t="s">
        <v>259</v>
      </c>
      <c r="M5" s="277"/>
      <c r="N5" s="277" t="s">
        <v>261</v>
      </c>
    </row>
    <row r="6" spans="1:14" s="100" customFormat="1" ht="25.5" customHeight="1">
      <c r="A6" s="301"/>
      <c r="B6" s="301"/>
      <c r="C6" s="301"/>
      <c r="D6" s="295"/>
      <c r="E6" s="277"/>
      <c r="F6" s="56" t="s">
        <v>51</v>
      </c>
      <c r="G6" s="21" t="s">
        <v>52</v>
      </c>
      <c r="H6" s="277"/>
      <c r="I6" s="277"/>
      <c r="J6" s="277"/>
      <c r="K6" s="277"/>
      <c r="L6" s="56" t="s">
        <v>51</v>
      </c>
      <c r="M6" s="56" t="s">
        <v>263</v>
      </c>
      <c r="N6" s="277"/>
    </row>
    <row r="7" spans="1:247" s="10" customFormat="1" ht="18.75" customHeight="1">
      <c r="A7" s="74"/>
      <c r="B7" s="74"/>
      <c r="C7" s="74"/>
      <c r="D7" s="75" t="s">
        <v>48</v>
      </c>
      <c r="E7" s="168">
        <f>SUM(E8+E15+E19+E23)</f>
        <v>2873.04</v>
      </c>
      <c r="F7" s="168">
        <f>SUM(F8+F15+F19+F23)</f>
        <v>2866.04</v>
      </c>
      <c r="G7" s="76">
        <f>SUM(G8,G12,G15,G25)</f>
        <v>0</v>
      </c>
      <c r="H7" s="76">
        <f>SUM(H8,H12,H15,H25)</f>
        <v>0</v>
      </c>
      <c r="I7" s="76">
        <f>SUM(I8,I12,I15,I25)</f>
        <v>0</v>
      </c>
      <c r="J7" s="114">
        <v>7</v>
      </c>
      <c r="K7" s="76">
        <f>SUM(K8,K12,K15,K25)</f>
        <v>0</v>
      </c>
      <c r="L7" s="79"/>
      <c r="M7" s="79"/>
      <c r="N7" s="79"/>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14" ht="18.75" customHeight="1">
      <c r="A8" s="258" t="s">
        <v>439</v>
      </c>
      <c r="B8" s="258"/>
      <c r="C8" s="258"/>
      <c r="D8" s="260" t="s">
        <v>440</v>
      </c>
      <c r="E8" s="241">
        <v>2280.84</v>
      </c>
      <c r="F8" s="240">
        <v>2273.84</v>
      </c>
      <c r="G8" s="262"/>
      <c r="H8" s="262"/>
      <c r="I8" s="262"/>
      <c r="J8" s="250"/>
      <c r="K8" s="263"/>
      <c r="L8" s="49"/>
      <c r="M8" s="49"/>
      <c r="N8" s="49"/>
    </row>
    <row r="9" spans="1:14" ht="18.75" customHeight="1">
      <c r="A9" s="258"/>
      <c r="B9" s="258" t="s">
        <v>73</v>
      </c>
      <c r="C9" s="258"/>
      <c r="D9" s="260" t="s">
        <v>445</v>
      </c>
      <c r="E9" s="241">
        <v>2278.64</v>
      </c>
      <c r="F9" s="240">
        <v>2271.64</v>
      </c>
      <c r="G9" s="262"/>
      <c r="H9" s="262"/>
      <c r="I9" s="262"/>
      <c r="J9" s="250"/>
      <c r="K9" s="263"/>
      <c r="L9" s="49"/>
      <c r="M9" s="49"/>
      <c r="N9" s="49"/>
    </row>
    <row r="10" spans="1:14" ht="18.75" customHeight="1">
      <c r="A10" s="258" t="s">
        <v>68</v>
      </c>
      <c r="B10" s="258" t="s">
        <v>68</v>
      </c>
      <c r="C10" s="258" t="s">
        <v>77</v>
      </c>
      <c r="D10" s="260" t="s">
        <v>446</v>
      </c>
      <c r="E10" s="241">
        <v>1431.11</v>
      </c>
      <c r="F10" s="240">
        <v>1431.11</v>
      </c>
      <c r="G10" s="262"/>
      <c r="H10" s="262"/>
      <c r="I10" s="262"/>
      <c r="J10" s="250"/>
      <c r="K10" s="263"/>
      <c r="L10" s="49"/>
      <c r="M10" s="49"/>
      <c r="N10" s="49"/>
    </row>
    <row r="11" spans="1:14" ht="18.75" customHeight="1">
      <c r="A11" s="258" t="s">
        <v>68</v>
      </c>
      <c r="B11" s="258" t="s">
        <v>68</v>
      </c>
      <c r="C11" s="258" t="s">
        <v>69</v>
      </c>
      <c r="D11" s="260" t="s">
        <v>618</v>
      </c>
      <c r="E11" s="241">
        <v>135.74</v>
      </c>
      <c r="F11" s="240">
        <v>128.74</v>
      </c>
      <c r="G11" s="262"/>
      <c r="H11" s="262"/>
      <c r="I11" s="262"/>
      <c r="J11" s="250">
        <v>7</v>
      </c>
      <c r="K11" s="263"/>
      <c r="L11" s="49"/>
      <c r="M11" s="49"/>
      <c r="N11" s="49"/>
    </row>
    <row r="12" spans="1:14" ht="18.75" customHeight="1">
      <c r="A12" s="258" t="s">
        <v>68</v>
      </c>
      <c r="B12" s="258" t="s">
        <v>68</v>
      </c>
      <c r="C12" s="258" t="s">
        <v>114</v>
      </c>
      <c r="D12" s="260" t="s">
        <v>619</v>
      </c>
      <c r="E12" s="241">
        <v>54.79</v>
      </c>
      <c r="F12" s="240">
        <v>54.79</v>
      </c>
      <c r="G12" s="262"/>
      <c r="H12" s="262"/>
      <c r="I12" s="262"/>
      <c r="J12" s="262"/>
      <c r="K12" s="263"/>
      <c r="L12" s="49"/>
      <c r="M12" s="49"/>
      <c r="N12" s="49"/>
    </row>
    <row r="13" spans="1:14" ht="18.75" customHeight="1">
      <c r="A13" s="258" t="s">
        <v>68</v>
      </c>
      <c r="B13" s="258" t="s">
        <v>68</v>
      </c>
      <c r="C13" s="258" t="s">
        <v>74</v>
      </c>
      <c r="D13" s="260" t="s">
        <v>596</v>
      </c>
      <c r="E13" s="241">
        <v>151.58</v>
      </c>
      <c r="F13" s="240">
        <v>151.58</v>
      </c>
      <c r="G13" s="262"/>
      <c r="H13" s="262"/>
      <c r="I13" s="262"/>
      <c r="J13" s="262"/>
      <c r="K13" s="263"/>
      <c r="L13" s="49"/>
      <c r="M13" s="49"/>
      <c r="N13" s="49"/>
    </row>
    <row r="14" spans="1:14" ht="18.75" customHeight="1">
      <c r="A14" s="258" t="s">
        <v>68</v>
      </c>
      <c r="B14" s="258" t="s">
        <v>68</v>
      </c>
      <c r="C14" s="258" t="s">
        <v>126</v>
      </c>
      <c r="D14" s="260" t="s">
        <v>447</v>
      </c>
      <c r="E14" s="241">
        <v>507.62</v>
      </c>
      <c r="F14" s="240">
        <v>507.62</v>
      </c>
      <c r="G14" s="262"/>
      <c r="H14" s="262"/>
      <c r="I14" s="262"/>
      <c r="J14" s="262"/>
      <c r="K14" s="263"/>
      <c r="L14" s="49"/>
      <c r="M14" s="49"/>
      <c r="N14" s="49"/>
    </row>
    <row r="15" spans="1:14" ht="18.75" customHeight="1">
      <c r="A15" s="258" t="s">
        <v>65</v>
      </c>
      <c r="B15" s="258"/>
      <c r="C15" s="258"/>
      <c r="D15" s="260" t="s">
        <v>66</v>
      </c>
      <c r="E15" s="241">
        <v>341.66</v>
      </c>
      <c r="F15" s="240">
        <v>341.66</v>
      </c>
      <c r="G15" s="262"/>
      <c r="H15" s="262"/>
      <c r="I15" s="262"/>
      <c r="J15" s="262"/>
      <c r="K15" s="263"/>
      <c r="L15" s="49"/>
      <c r="M15" s="49"/>
      <c r="N15" s="49"/>
    </row>
    <row r="16" spans="1:14" ht="18.75" customHeight="1">
      <c r="A16" s="258"/>
      <c r="B16" s="258" t="s">
        <v>67</v>
      </c>
      <c r="C16" s="258"/>
      <c r="D16" s="260" t="s">
        <v>448</v>
      </c>
      <c r="E16" s="241">
        <v>341.66</v>
      </c>
      <c r="F16" s="240">
        <v>341.66</v>
      </c>
      <c r="G16" s="262"/>
      <c r="H16" s="262"/>
      <c r="I16" s="262"/>
      <c r="J16" s="262"/>
      <c r="K16" s="263"/>
      <c r="L16" s="49"/>
      <c r="M16" s="49"/>
      <c r="N16" s="49"/>
    </row>
    <row r="17" spans="1:14" ht="18.75" customHeight="1">
      <c r="A17" s="258" t="s">
        <v>68</v>
      </c>
      <c r="B17" s="258" t="s">
        <v>68</v>
      </c>
      <c r="C17" s="258" t="s">
        <v>77</v>
      </c>
      <c r="D17" s="260" t="s">
        <v>449</v>
      </c>
      <c r="E17" s="241">
        <v>108.05</v>
      </c>
      <c r="F17" s="240">
        <v>108.05</v>
      </c>
      <c r="G17" s="262"/>
      <c r="H17" s="262"/>
      <c r="I17" s="262"/>
      <c r="J17" s="262"/>
      <c r="K17" s="263"/>
      <c r="L17" s="49"/>
      <c r="M17" s="49"/>
      <c r="N17" s="49"/>
    </row>
    <row r="18" spans="1:14" ht="18.75" customHeight="1">
      <c r="A18" s="258" t="s">
        <v>68</v>
      </c>
      <c r="B18" s="258" t="s">
        <v>68</v>
      </c>
      <c r="C18" s="258" t="s">
        <v>67</v>
      </c>
      <c r="D18" s="260" t="s">
        <v>598</v>
      </c>
      <c r="E18" s="241">
        <v>233.61</v>
      </c>
      <c r="F18" s="240">
        <v>233.61</v>
      </c>
      <c r="G18" s="262"/>
      <c r="H18" s="262"/>
      <c r="I18" s="262"/>
      <c r="J18" s="262"/>
      <c r="K18" s="263"/>
      <c r="L18" s="49"/>
      <c r="M18" s="49"/>
      <c r="N18" s="49"/>
    </row>
    <row r="19" spans="1:14" ht="18.75" customHeight="1">
      <c r="A19" s="258" t="s">
        <v>70</v>
      </c>
      <c r="B19" s="258"/>
      <c r="C19" s="258"/>
      <c r="D19" s="260" t="s">
        <v>71</v>
      </c>
      <c r="E19" s="241">
        <v>110.54</v>
      </c>
      <c r="F19" s="240">
        <v>110.54</v>
      </c>
      <c r="G19" s="262"/>
      <c r="H19" s="262"/>
      <c r="I19" s="262"/>
      <c r="J19" s="262"/>
      <c r="K19" s="263"/>
      <c r="L19" s="49"/>
      <c r="M19" s="49"/>
      <c r="N19" s="49"/>
    </row>
    <row r="20" spans="1:14" ht="18.75" customHeight="1">
      <c r="A20" s="258"/>
      <c r="B20" s="258" t="s">
        <v>72</v>
      </c>
      <c r="C20" s="258"/>
      <c r="D20" s="260" t="s">
        <v>451</v>
      </c>
      <c r="E20" s="241">
        <v>110.54</v>
      </c>
      <c r="F20" s="240">
        <v>110.54</v>
      </c>
      <c r="G20" s="262"/>
      <c r="H20" s="262"/>
      <c r="I20" s="262"/>
      <c r="J20" s="262"/>
      <c r="K20" s="263"/>
      <c r="L20" s="49"/>
      <c r="M20" s="49"/>
      <c r="N20" s="49"/>
    </row>
    <row r="21" spans="1:14" ht="18.75" customHeight="1">
      <c r="A21" s="258" t="s">
        <v>68</v>
      </c>
      <c r="B21" s="258" t="s">
        <v>68</v>
      </c>
      <c r="C21" s="258" t="s">
        <v>77</v>
      </c>
      <c r="D21" s="260" t="s">
        <v>452</v>
      </c>
      <c r="E21" s="241">
        <v>101.73</v>
      </c>
      <c r="F21" s="240">
        <v>101.73</v>
      </c>
      <c r="G21" s="262"/>
      <c r="H21" s="262"/>
      <c r="I21" s="262"/>
      <c r="J21" s="262"/>
      <c r="K21" s="263"/>
      <c r="L21" s="49"/>
      <c r="M21" s="49"/>
      <c r="N21" s="49"/>
    </row>
    <row r="22" spans="1:14" ht="18.75" customHeight="1">
      <c r="A22" s="258" t="s">
        <v>68</v>
      </c>
      <c r="B22" s="258" t="s">
        <v>68</v>
      </c>
      <c r="C22" s="258" t="s">
        <v>69</v>
      </c>
      <c r="D22" s="260" t="s">
        <v>600</v>
      </c>
      <c r="E22" s="241">
        <v>8.81</v>
      </c>
      <c r="F22" s="240">
        <v>8.81</v>
      </c>
      <c r="G22" s="262"/>
      <c r="H22" s="262"/>
      <c r="I22" s="262"/>
      <c r="J22" s="262"/>
      <c r="K22" s="263"/>
      <c r="L22" s="49"/>
      <c r="M22" s="49"/>
      <c r="N22" s="49"/>
    </row>
    <row r="23" spans="1:14" ht="18.75" customHeight="1">
      <c r="A23" s="258" t="s">
        <v>75</v>
      </c>
      <c r="B23" s="258"/>
      <c r="C23" s="258"/>
      <c r="D23" s="260" t="s">
        <v>76</v>
      </c>
      <c r="E23" s="241">
        <v>140</v>
      </c>
      <c r="F23" s="240">
        <v>140</v>
      </c>
      <c r="G23" s="262"/>
      <c r="H23" s="262"/>
      <c r="I23" s="262"/>
      <c r="J23" s="262"/>
      <c r="K23" s="263"/>
      <c r="L23" s="49"/>
      <c r="M23" s="49"/>
      <c r="N23" s="49"/>
    </row>
    <row r="24" spans="1:14" ht="18.75" customHeight="1">
      <c r="A24" s="258"/>
      <c r="B24" s="258" t="s">
        <v>69</v>
      </c>
      <c r="C24" s="258"/>
      <c r="D24" s="260" t="s">
        <v>453</v>
      </c>
      <c r="E24" s="241">
        <v>140</v>
      </c>
      <c r="F24" s="240">
        <v>140</v>
      </c>
      <c r="G24" s="262"/>
      <c r="H24" s="262"/>
      <c r="I24" s="262"/>
      <c r="J24" s="262"/>
      <c r="K24" s="263"/>
      <c r="L24" s="49"/>
      <c r="M24" s="49"/>
      <c r="N24" s="49"/>
    </row>
    <row r="25" spans="1:248" s="33" customFormat="1" ht="18.75" customHeight="1">
      <c r="A25" s="258" t="s">
        <v>68</v>
      </c>
      <c r="B25" s="258" t="s">
        <v>68</v>
      </c>
      <c r="C25" s="258" t="s">
        <v>77</v>
      </c>
      <c r="D25" s="260" t="s">
        <v>454</v>
      </c>
      <c r="E25" s="241">
        <v>140</v>
      </c>
      <c r="F25" s="240">
        <v>140</v>
      </c>
      <c r="G25" s="262"/>
      <c r="H25" s="262"/>
      <c r="I25" s="262"/>
      <c r="J25" s="262"/>
      <c r="K25" s="263"/>
      <c r="L25" s="49"/>
      <c r="M25" s="49"/>
      <c r="N25" s="49"/>
      <c r="IN25"/>
    </row>
    <row r="26" spans="1:14" ht="15">
      <c r="A26" s="285"/>
      <c r="B26" s="285"/>
      <c r="C26" s="285"/>
      <c r="D26" s="285"/>
      <c r="E26" s="285"/>
      <c r="F26" s="285"/>
      <c r="G26" s="285"/>
      <c r="H26" s="285"/>
      <c r="I26" s="285"/>
      <c r="J26" s="285"/>
      <c r="K26" s="285"/>
      <c r="L26" s="285"/>
      <c r="M26" s="285"/>
      <c r="N26" s="285"/>
    </row>
  </sheetData>
  <sheetProtection/>
  <mergeCells count="16">
    <mergeCell ref="N5:N6"/>
    <mergeCell ref="A1:N1"/>
    <mergeCell ref="A4:C4"/>
    <mergeCell ref="E4:N4"/>
    <mergeCell ref="F5:G5"/>
    <mergeCell ref="A26:N26"/>
    <mergeCell ref="A5:A6"/>
    <mergeCell ref="B5:B6"/>
    <mergeCell ref="C5:C6"/>
    <mergeCell ref="D4:D6"/>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3">
      <selection activeCell="L7" sqref="L7"/>
    </sheetView>
  </sheetViews>
  <sheetFormatPr defaultColWidth="9.16015625" defaultRowHeight="11.25"/>
  <cols>
    <col min="1" max="1" width="16" style="33" customWidth="1"/>
    <col min="2" max="2" width="13" style="33" customWidth="1"/>
    <col min="3" max="3" width="14.5" style="33" bestFit="1" customWidth="1"/>
    <col min="4" max="6" width="14.16015625" style="33" bestFit="1" customWidth="1"/>
    <col min="7" max="7" width="10" style="33" bestFit="1" customWidth="1"/>
    <col min="8" max="8" width="14.16015625" style="33" bestFit="1" customWidth="1"/>
    <col min="9" max="9" width="8.83203125" style="33" customWidth="1"/>
    <col min="10" max="10" width="12.16015625" style="33" customWidth="1"/>
    <col min="11" max="12" width="13" style="33" customWidth="1"/>
    <col min="13" max="13" width="11" style="33" customWidth="1"/>
    <col min="14" max="14" width="13" style="33" customWidth="1"/>
    <col min="15" max="15" width="11.5" style="33" customWidth="1"/>
    <col min="16" max="16384" width="9.16015625" style="33" customWidth="1"/>
  </cols>
  <sheetData>
    <row r="1" spans="1:15" ht="36.75" customHeight="1">
      <c r="A1" s="303" t="s">
        <v>82</v>
      </c>
      <c r="B1" s="303"/>
      <c r="C1" s="303"/>
      <c r="D1" s="303"/>
      <c r="E1" s="303"/>
      <c r="F1" s="303"/>
      <c r="G1" s="303"/>
      <c r="H1" s="303"/>
      <c r="I1" s="303"/>
      <c r="J1" s="303"/>
      <c r="K1" s="303"/>
      <c r="L1" s="303"/>
      <c r="M1" s="303"/>
      <c r="N1" s="303"/>
      <c r="O1" s="303"/>
    </row>
    <row r="2" spans="14:15" ht="15.75" customHeight="1">
      <c r="N2" s="280" t="s">
        <v>83</v>
      </c>
      <c r="O2" s="280"/>
    </row>
    <row r="3" spans="1:15" ht="18" customHeight="1">
      <c r="A3" s="188" t="s">
        <v>385</v>
      </c>
      <c r="B3" s="72"/>
      <c r="C3" s="72"/>
      <c r="D3" s="72"/>
      <c r="E3" s="72"/>
      <c r="F3" s="72"/>
      <c r="G3" s="72"/>
      <c r="H3" s="72"/>
      <c r="I3" s="72"/>
      <c r="J3" s="72"/>
      <c r="K3" s="72"/>
      <c r="N3" s="281" t="s">
        <v>24</v>
      </c>
      <c r="O3" s="281"/>
    </row>
    <row r="4" spans="1:16" s="100" customFormat="1" ht="21" customHeight="1">
      <c r="A4" s="287" t="s">
        <v>45</v>
      </c>
      <c r="B4" s="101" t="s">
        <v>84</v>
      </c>
      <c r="C4" s="102"/>
      <c r="D4" s="102"/>
      <c r="E4" s="102"/>
      <c r="F4" s="102"/>
      <c r="G4" s="102"/>
      <c r="H4" s="102"/>
      <c r="I4" s="106"/>
      <c r="J4" s="106"/>
      <c r="K4" s="101" t="s">
        <v>85</v>
      </c>
      <c r="L4" s="102"/>
      <c r="M4" s="102"/>
      <c r="N4" s="102"/>
      <c r="O4" s="107"/>
      <c r="P4" s="10"/>
    </row>
    <row r="5" spans="1:16" s="100" customFormat="1" ht="12" customHeight="1">
      <c r="A5" s="290"/>
      <c r="B5" s="287" t="s">
        <v>48</v>
      </c>
      <c r="C5" s="277" t="s">
        <v>29</v>
      </c>
      <c r="D5" s="277"/>
      <c r="E5" s="277" t="s">
        <v>252</v>
      </c>
      <c r="F5" s="277" t="s">
        <v>254</v>
      </c>
      <c r="G5" s="277" t="s">
        <v>256</v>
      </c>
      <c r="H5" s="277" t="s">
        <v>86</v>
      </c>
      <c r="I5" s="277" t="s">
        <v>259</v>
      </c>
      <c r="J5" s="277"/>
      <c r="K5" s="278" t="s">
        <v>48</v>
      </c>
      <c r="L5" s="282" t="s">
        <v>49</v>
      </c>
      <c r="M5" s="283"/>
      <c r="N5" s="284"/>
      <c r="O5" s="278" t="s">
        <v>50</v>
      </c>
      <c r="P5" s="10"/>
    </row>
    <row r="6" spans="1:16" s="100" customFormat="1" ht="36">
      <c r="A6" s="288"/>
      <c r="B6" s="288"/>
      <c r="C6" s="56" t="s">
        <v>51</v>
      </c>
      <c r="D6" s="21" t="s">
        <v>52</v>
      </c>
      <c r="E6" s="277"/>
      <c r="F6" s="277"/>
      <c r="G6" s="277"/>
      <c r="H6" s="277"/>
      <c r="I6" s="56" t="s">
        <v>51</v>
      </c>
      <c r="J6" s="56" t="s">
        <v>263</v>
      </c>
      <c r="K6" s="279"/>
      <c r="L6" s="67" t="s">
        <v>53</v>
      </c>
      <c r="M6" s="67" t="s">
        <v>54</v>
      </c>
      <c r="N6" s="67" t="s">
        <v>55</v>
      </c>
      <c r="O6" s="279"/>
      <c r="P6" s="10"/>
    </row>
    <row r="7" spans="1:16" s="97" customFormat="1" ht="27" customHeight="1">
      <c r="A7" s="22" t="s">
        <v>48</v>
      </c>
      <c r="B7" s="186">
        <f>SUM(C7:H7)</f>
        <v>2873.04</v>
      </c>
      <c r="C7" s="194">
        <f aca="true" t="shared" si="0" ref="C7:O7">SUM(C8:C14)</f>
        <v>2866.04</v>
      </c>
      <c r="D7" s="103">
        <f t="shared" si="0"/>
        <v>0</v>
      </c>
      <c r="E7" s="103">
        <f t="shared" si="0"/>
        <v>0</v>
      </c>
      <c r="F7" s="103"/>
      <c r="G7" s="194">
        <v>7</v>
      </c>
      <c r="H7" s="103"/>
      <c r="I7" s="103"/>
      <c r="J7" s="103"/>
      <c r="K7" s="194">
        <f t="shared" si="0"/>
        <v>2873.04</v>
      </c>
      <c r="L7" s="194">
        <f t="shared" si="0"/>
        <v>1762.43</v>
      </c>
      <c r="M7" s="194">
        <f t="shared" si="0"/>
        <v>313.26</v>
      </c>
      <c r="N7" s="194">
        <f t="shared" si="0"/>
        <v>92.00000000000001</v>
      </c>
      <c r="O7" s="194">
        <f t="shared" si="0"/>
        <v>705.35</v>
      </c>
      <c r="P7"/>
    </row>
    <row r="8" spans="1:15" ht="27" customHeight="1">
      <c r="A8" s="196" t="s">
        <v>443</v>
      </c>
      <c r="B8" s="182">
        <v>1649.89</v>
      </c>
      <c r="C8" s="187">
        <v>1649.89</v>
      </c>
      <c r="D8" s="63">
        <v>0</v>
      </c>
      <c r="E8" s="63">
        <v>0</v>
      </c>
      <c r="F8" s="63"/>
      <c r="G8" s="182"/>
      <c r="H8" s="63"/>
      <c r="I8" s="108"/>
      <c r="J8" s="108"/>
      <c r="K8" s="182">
        <f aca="true" t="shared" si="1" ref="K8:K14">SUM(L8:O8)</f>
        <v>1649.89</v>
      </c>
      <c r="L8" s="87">
        <v>909.24</v>
      </c>
      <c r="M8" s="87">
        <v>169.19</v>
      </c>
      <c r="N8" s="87">
        <v>70.22</v>
      </c>
      <c r="O8" s="115">
        <v>501.24</v>
      </c>
    </row>
    <row r="9" spans="1:15" ht="27" customHeight="1">
      <c r="A9" s="196" t="s">
        <v>462</v>
      </c>
      <c r="B9" s="182">
        <v>177.06</v>
      </c>
      <c r="C9" s="187">
        <v>177.06</v>
      </c>
      <c r="D9" s="45"/>
      <c r="E9" s="45"/>
      <c r="F9" s="45"/>
      <c r="G9" s="187"/>
      <c r="H9" s="45"/>
      <c r="I9" s="45"/>
      <c r="J9" s="45"/>
      <c r="K9" s="218">
        <f t="shared" si="1"/>
        <v>177.06000000000003</v>
      </c>
      <c r="L9" s="87">
        <v>136.3</v>
      </c>
      <c r="M9" s="87">
        <v>26.41</v>
      </c>
      <c r="N9" s="87">
        <v>5.55</v>
      </c>
      <c r="O9" s="115">
        <v>8.8</v>
      </c>
    </row>
    <row r="10" spans="1:15" ht="27" customHeight="1">
      <c r="A10" s="196" t="s">
        <v>463</v>
      </c>
      <c r="B10" s="182">
        <f>C10+G10</f>
        <v>322.37</v>
      </c>
      <c r="C10" s="187">
        <v>315.37</v>
      </c>
      <c r="D10" s="49"/>
      <c r="E10" s="49"/>
      <c r="F10" s="49"/>
      <c r="G10" s="170">
        <v>7</v>
      </c>
      <c r="H10" s="49"/>
      <c r="I10" s="49"/>
      <c r="J10" s="49"/>
      <c r="K10" s="182">
        <f t="shared" si="1"/>
        <v>322.37</v>
      </c>
      <c r="L10" s="212">
        <v>146.28</v>
      </c>
      <c r="M10" s="212">
        <v>32.35</v>
      </c>
      <c r="N10" s="212">
        <v>10.42</v>
      </c>
      <c r="O10" s="115">
        <v>133.32</v>
      </c>
    </row>
    <row r="11" spans="1:15" ht="27" customHeight="1">
      <c r="A11" s="199" t="s">
        <v>464</v>
      </c>
      <c r="B11" s="182">
        <v>67.94</v>
      </c>
      <c r="C11" s="187">
        <v>67.94</v>
      </c>
      <c r="D11" s="49"/>
      <c r="E11" s="49"/>
      <c r="F11" s="49"/>
      <c r="G11" s="170"/>
      <c r="H11" s="49"/>
      <c r="I11" s="49"/>
      <c r="J11" s="49"/>
      <c r="K11" s="182">
        <f t="shared" si="1"/>
        <v>67.94</v>
      </c>
      <c r="L11" s="212">
        <v>59.63</v>
      </c>
      <c r="M11" s="212">
        <v>3.3</v>
      </c>
      <c r="N11" s="212">
        <v>0.01</v>
      </c>
      <c r="O11" s="209">
        <v>5</v>
      </c>
    </row>
    <row r="12" spans="1:15" ht="27" customHeight="1">
      <c r="A12" s="200" t="s">
        <v>465</v>
      </c>
      <c r="B12" s="182">
        <v>398.1</v>
      </c>
      <c r="C12" s="187">
        <v>398.1</v>
      </c>
      <c r="D12" s="49"/>
      <c r="E12" s="45"/>
      <c r="F12" s="45"/>
      <c r="G12" s="187"/>
      <c r="H12" s="45"/>
      <c r="I12" s="49"/>
      <c r="J12" s="49"/>
      <c r="K12" s="182">
        <f t="shared" si="1"/>
        <v>398.1</v>
      </c>
      <c r="L12" s="87">
        <v>322.47</v>
      </c>
      <c r="M12" s="87">
        <v>59.02</v>
      </c>
      <c r="N12" s="87">
        <v>4.62</v>
      </c>
      <c r="O12" s="115">
        <v>11.99</v>
      </c>
    </row>
    <row r="13" spans="1:15" ht="27" customHeight="1">
      <c r="A13" s="200" t="s">
        <v>466</v>
      </c>
      <c r="B13" s="182">
        <v>112.27</v>
      </c>
      <c r="C13" s="187">
        <v>112.27</v>
      </c>
      <c r="D13" s="49"/>
      <c r="E13" s="49"/>
      <c r="F13" s="49"/>
      <c r="G13" s="170"/>
      <c r="H13" s="49"/>
      <c r="I13" s="49"/>
      <c r="J13" s="49"/>
      <c r="K13" s="182">
        <f t="shared" si="1"/>
        <v>112.27</v>
      </c>
      <c r="L13" s="87">
        <v>73.85</v>
      </c>
      <c r="M13" s="87">
        <v>11.6</v>
      </c>
      <c r="N13" s="87">
        <v>1.12</v>
      </c>
      <c r="O13" s="115">
        <v>25.7</v>
      </c>
    </row>
    <row r="14" spans="1:15" ht="27" customHeight="1">
      <c r="A14" s="196" t="s">
        <v>467</v>
      </c>
      <c r="B14" s="182">
        <v>145.41</v>
      </c>
      <c r="C14" s="170">
        <v>145.41</v>
      </c>
      <c r="D14" s="49"/>
      <c r="E14" s="49"/>
      <c r="F14" s="49"/>
      <c r="G14" s="170"/>
      <c r="H14" s="49"/>
      <c r="I14" s="49"/>
      <c r="J14" s="49"/>
      <c r="K14" s="182">
        <f t="shared" si="1"/>
        <v>145.41</v>
      </c>
      <c r="L14" s="87">
        <v>114.66</v>
      </c>
      <c r="M14" s="87">
        <v>11.39</v>
      </c>
      <c r="N14" s="87">
        <v>0.06</v>
      </c>
      <c r="O14" s="115">
        <v>19.3</v>
      </c>
    </row>
    <row r="15" spans="1:15" ht="36" customHeight="1">
      <c r="A15" s="105"/>
      <c r="B15" s="105"/>
      <c r="C15" s="105"/>
      <c r="D15" s="105"/>
      <c r="E15" s="105"/>
      <c r="F15" s="105"/>
      <c r="G15" s="105"/>
      <c r="H15" s="105"/>
      <c r="I15" s="105"/>
      <c r="J15" s="105"/>
      <c r="K15" s="105"/>
      <c r="L15" s="109"/>
      <c r="M15" s="109"/>
      <c r="N15" s="109"/>
      <c r="O15" s="109"/>
    </row>
    <row r="16" ht="12">
      <c r="D16" s="47"/>
    </row>
    <row r="20" ht="12">
      <c r="A20" s="47"/>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112"/>
  <sheetViews>
    <sheetView showGridLines="0" showZeros="0" zoomScalePageLayoutView="0" workbookViewId="0" topLeftCell="A100">
      <selection activeCell="D111" sqref="D111"/>
    </sheetView>
  </sheetViews>
  <sheetFormatPr defaultColWidth="9.16015625" defaultRowHeight="11.25"/>
  <cols>
    <col min="1" max="1" width="17.16015625" style="33" customWidth="1"/>
    <col min="2" max="4" width="7.5" style="33" customWidth="1"/>
    <col min="5" max="5" width="36.33203125" style="33" customWidth="1"/>
    <col min="6" max="6" width="18.16015625" style="33" customWidth="1"/>
    <col min="7" max="7" width="16.33203125" style="33" customWidth="1"/>
    <col min="8" max="10" width="14.83203125" style="33" customWidth="1"/>
    <col min="11" max="16384" width="9.16015625" style="33" customWidth="1"/>
  </cols>
  <sheetData>
    <row r="1" spans="1:10" ht="33" customHeight="1">
      <c r="A1" s="303" t="s">
        <v>87</v>
      </c>
      <c r="B1" s="303"/>
      <c r="C1" s="303"/>
      <c r="D1" s="303"/>
      <c r="E1" s="303"/>
      <c r="F1" s="303"/>
      <c r="G1" s="303"/>
      <c r="H1" s="303"/>
      <c r="I1" s="303"/>
      <c r="J1" s="303"/>
    </row>
    <row r="2" spans="9:10" ht="15.75" customHeight="1">
      <c r="I2" s="280" t="s">
        <v>88</v>
      </c>
      <c r="J2" s="280"/>
    </row>
    <row r="3" spans="1:10" ht="18" customHeight="1">
      <c r="A3" s="308" t="s">
        <v>455</v>
      </c>
      <c r="B3" s="308"/>
      <c r="C3" s="308"/>
      <c r="D3" s="72"/>
      <c r="E3" s="72"/>
      <c r="F3" s="72"/>
      <c r="G3" s="72"/>
      <c r="H3" s="72"/>
      <c r="I3" s="281" t="s">
        <v>24</v>
      </c>
      <c r="J3" s="281"/>
    </row>
    <row r="4" spans="1:10" s="32" customFormat="1" ht="18" customHeight="1">
      <c r="A4" s="300" t="s">
        <v>45</v>
      </c>
      <c r="B4" s="298" t="s">
        <v>58</v>
      </c>
      <c r="C4" s="298"/>
      <c r="D4" s="298"/>
      <c r="E4" s="293" t="s">
        <v>59</v>
      </c>
      <c r="F4" s="305" t="s">
        <v>89</v>
      </c>
      <c r="G4" s="306"/>
      <c r="H4" s="306"/>
      <c r="I4" s="306"/>
      <c r="J4" s="307"/>
    </row>
    <row r="5" spans="1:10" s="32" customFormat="1" ht="12">
      <c r="A5" s="304"/>
      <c r="B5" s="300" t="s">
        <v>60</v>
      </c>
      <c r="C5" s="300" t="s">
        <v>61</v>
      </c>
      <c r="D5" s="300" t="s">
        <v>62</v>
      </c>
      <c r="E5" s="294"/>
      <c r="F5" s="278" t="s">
        <v>48</v>
      </c>
      <c r="G5" s="282" t="s">
        <v>49</v>
      </c>
      <c r="H5" s="283"/>
      <c r="I5" s="284"/>
      <c r="J5" s="278" t="s">
        <v>50</v>
      </c>
    </row>
    <row r="6" spans="1:12" s="32" customFormat="1" ht="24">
      <c r="A6" s="301"/>
      <c r="B6" s="301"/>
      <c r="C6" s="301"/>
      <c r="D6" s="301"/>
      <c r="E6" s="295"/>
      <c r="F6" s="279"/>
      <c r="G6" s="67" t="s">
        <v>53</v>
      </c>
      <c r="H6" s="67" t="s">
        <v>54</v>
      </c>
      <c r="I6" s="67" t="s">
        <v>55</v>
      </c>
      <c r="J6" s="279"/>
      <c r="K6" s="39"/>
      <c r="L6" s="39"/>
    </row>
    <row r="7" spans="1:12" s="32" customFormat="1" ht="21.75" customHeight="1">
      <c r="A7" s="98" t="s">
        <v>48</v>
      </c>
      <c r="B7" s="66"/>
      <c r="C7" s="66"/>
      <c r="D7" s="66"/>
      <c r="E7" s="95"/>
      <c r="F7" s="179">
        <f>SUM(F8,F23,F39,F54,F68,F83,F98)</f>
        <v>2873.04</v>
      </c>
      <c r="G7" s="179">
        <f>SUM(G8,G23,G39,G54,G68,G83,G98)</f>
        <v>1762.4299999999998</v>
      </c>
      <c r="H7" s="179">
        <f>SUM(H8,H23,H39,H54,H68,H83,H98)</f>
        <v>313.26</v>
      </c>
      <c r="I7" s="179">
        <f>SUM(I8,I23,I39,I54,I68,I83,I98)</f>
        <v>92.00000000000001</v>
      </c>
      <c r="J7" s="179">
        <f>SUM(J8,J23,J39,J54,J68,J83,J98)</f>
        <v>705.35</v>
      </c>
      <c r="K7" s="39"/>
      <c r="L7" s="39"/>
    </row>
    <row r="8" spans="1:10" ht="31.5" customHeight="1">
      <c r="A8" s="178" t="s">
        <v>443</v>
      </c>
      <c r="B8" s="49"/>
      <c r="C8" s="49"/>
      <c r="D8" s="49"/>
      <c r="E8" s="49"/>
      <c r="F8" s="179">
        <f>SUM(G8:J8)</f>
        <v>1649.89</v>
      </c>
      <c r="G8" s="179">
        <f>G9+G13+G17+G20</f>
        <v>909.24</v>
      </c>
      <c r="H8" s="179">
        <f>H9+H13+H17+H20</f>
        <v>169.19</v>
      </c>
      <c r="I8" s="179">
        <f>I9+I13+I17+I20</f>
        <v>70.22</v>
      </c>
      <c r="J8" s="179">
        <f>J9+J13+J17+J20</f>
        <v>501.24</v>
      </c>
    </row>
    <row r="9" spans="1:10" ht="16.5" customHeight="1">
      <c r="A9" s="55"/>
      <c r="B9" s="28" t="s">
        <v>439</v>
      </c>
      <c r="C9" s="28"/>
      <c r="D9" s="28"/>
      <c r="E9" s="54" t="s">
        <v>440</v>
      </c>
      <c r="F9" s="179">
        <f>SUM(G9:J9)</f>
        <v>1315.1200000000001</v>
      </c>
      <c r="G9" s="182">
        <v>657.58</v>
      </c>
      <c r="H9" s="182">
        <v>155.6</v>
      </c>
      <c r="I9" s="182">
        <f>I10</f>
        <v>0.7</v>
      </c>
      <c r="J9" s="182">
        <v>501.24</v>
      </c>
    </row>
    <row r="10" spans="1:10" ht="18" customHeight="1">
      <c r="A10" s="55"/>
      <c r="B10" s="28"/>
      <c r="C10" s="28" t="s">
        <v>73</v>
      </c>
      <c r="D10" s="28"/>
      <c r="E10" s="185" t="s">
        <v>445</v>
      </c>
      <c r="F10" s="189">
        <f>F11+F12</f>
        <v>1315.1200000000001</v>
      </c>
      <c r="G10" s="182">
        <v>657.58</v>
      </c>
      <c r="H10" s="182">
        <v>155.6</v>
      </c>
      <c r="I10" s="182">
        <f>I11</f>
        <v>0.7</v>
      </c>
      <c r="J10" s="182">
        <v>501.24</v>
      </c>
    </row>
    <row r="11" spans="1:10" ht="18" customHeight="1">
      <c r="A11" s="55"/>
      <c r="B11" s="28" t="s">
        <v>68</v>
      </c>
      <c r="C11" s="28" t="s">
        <v>68</v>
      </c>
      <c r="D11" s="28" t="s">
        <v>77</v>
      </c>
      <c r="E11" s="185" t="s">
        <v>446</v>
      </c>
      <c r="F11" s="179">
        <f aca="true" t="shared" si="0" ref="F11:F22">SUM(G11:J11)</f>
        <v>813.8800000000001</v>
      </c>
      <c r="G11" s="182">
        <v>657.58</v>
      </c>
      <c r="H11" s="182">
        <v>155.6</v>
      </c>
      <c r="I11" s="182">
        <v>0.7</v>
      </c>
      <c r="J11" s="182"/>
    </row>
    <row r="12" spans="1:10" ht="18" customHeight="1">
      <c r="A12" s="55"/>
      <c r="B12" s="28" t="s">
        <v>68</v>
      </c>
      <c r="C12" s="28" t="s">
        <v>68</v>
      </c>
      <c r="D12" s="28" t="s">
        <v>126</v>
      </c>
      <c r="E12" s="185" t="s">
        <v>447</v>
      </c>
      <c r="F12" s="179">
        <f t="shared" si="0"/>
        <v>501.24</v>
      </c>
      <c r="G12" s="182"/>
      <c r="H12" s="182" t="s">
        <v>457</v>
      </c>
      <c r="I12" s="182"/>
      <c r="J12" s="182">
        <v>501.24</v>
      </c>
    </row>
    <row r="13" spans="1:10" ht="18" customHeight="1">
      <c r="A13" s="55"/>
      <c r="B13" s="28" t="s">
        <v>65</v>
      </c>
      <c r="C13" s="28"/>
      <c r="D13" s="28"/>
      <c r="E13" s="54" t="s">
        <v>66</v>
      </c>
      <c r="F13" s="179">
        <f t="shared" si="0"/>
        <v>205.04000000000002</v>
      </c>
      <c r="G13" s="182">
        <v>121.93</v>
      </c>
      <c r="H13" s="182">
        <v>13.59</v>
      </c>
      <c r="I13" s="182">
        <v>69.52</v>
      </c>
      <c r="J13" s="182"/>
    </row>
    <row r="14" spans="1:10" ht="18" customHeight="1">
      <c r="A14" s="55"/>
      <c r="B14" s="28"/>
      <c r="C14" s="28" t="s">
        <v>67</v>
      </c>
      <c r="D14" s="28"/>
      <c r="E14" s="185" t="s">
        <v>448</v>
      </c>
      <c r="F14" s="179">
        <f t="shared" si="0"/>
        <v>205.04000000000002</v>
      </c>
      <c r="G14" s="182">
        <v>121.93</v>
      </c>
      <c r="H14" s="182">
        <v>13.59</v>
      </c>
      <c r="I14" s="182">
        <v>69.52</v>
      </c>
      <c r="J14" s="182"/>
    </row>
    <row r="15" spans="1:10" ht="20.25" customHeight="1">
      <c r="A15" s="55"/>
      <c r="B15" s="28" t="s">
        <v>68</v>
      </c>
      <c r="C15" s="28" t="s">
        <v>68</v>
      </c>
      <c r="D15" s="28" t="s">
        <v>77</v>
      </c>
      <c r="E15" s="185" t="s">
        <v>449</v>
      </c>
      <c r="F15" s="179">
        <f t="shared" si="0"/>
        <v>83.11</v>
      </c>
      <c r="G15" s="182"/>
      <c r="H15" s="182">
        <v>13.59</v>
      </c>
      <c r="I15" s="182">
        <v>69.52</v>
      </c>
      <c r="J15" s="182"/>
    </row>
    <row r="16" spans="1:10" ht="18.75" customHeight="1">
      <c r="A16" s="55"/>
      <c r="B16" s="28" t="s">
        <v>68</v>
      </c>
      <c r="C16" s="28" t="s">
        <v>68</v>
      </c>
      <c r="D16" s="28" t="s">
        <v>67</v>
      </c>
      <c r="E16" s="185" t="s">
        <v>450</v>
      </c>
      <c r="F16" s="179">
        <f t="shared" si="0"/>
        <v>121.93</v>
      </c>
      <c r="G16" s="182">
        <v>121.93</v>
      </c>
      <c r="H16" s="182"/>
      <c r="I16" s="182"/>
      <c r="J16" s="182"/>
    </row>
    <row r="17" spans="1:10" ht="18" customHeight="1">
      <c r="A17" s="55"/>
      <c r="B17" s="28" t="s">
        <v>70</v>
      </c>
      <c r="C17" s="28"/>
      <c r="D17" s="28"/>
      <c r="E17" s="54" t="s">
        <v>71</v>
      </c>
      <c r="F17" s="179">
        <f t="shared" si="0"/>
        <v>57.6</v>
      </c>
      <c r="G17" s="182">
        <v>57.6</v>
      </c>
      <c r="H17" s="182"/>
      <c r="I17" s="182"/>
      <c r="J17" s="182"/>
    </row>
    <row r="18" spans="1:10" ht="19.5" customHeight="1">
      <c r="A18" s="55"/>
      <c r="B18" s="28"/>
      <c r="C18" s="28" t="s">
        <v>72</v>
      </c>
      <c r="D18" s="28"/>
      <c r="E18" s="185" t="s">
        <v>451</v>
      </c>
      <c r="F18" s="179">
        <f t="shared" si="0"/>
        <v>57.6</v>
      </c>
      <c r="G18" s="182">
        <v>57.6</v>
      </c>
      <c r="H18" s="182"/>
      <c r="I18" s="182"/>
      <c r="J18" s="182"/>
    </row>
    <row r="19" spans="1:10" ht="18" customHeight="1">
      <c r="A19" s="55"/>
      <c r="B19" s="28" t="s">
        <v>68</v>
      </c>
      <c r="C19" s="28" t="s">
        <v>68</v>
      </c>
      <c r="D19" s="28" t="s">
        <v>77</v>
      </c>
      <c r="E19" s="185" t="s">
        <v>452</v>
      </c>
      <c r="F19" s="179">
        <f t="shared" si="0"/>
        <v>57.6</v>
      </c>
      <c r="G19" s="182">
        <v>57.6</v>
      </c>
      <c r="H19" s="182"/>
      <c r="I19" s="182"/>
      <c r="J19" s="182"/>
    </row>
    <row r="20" spans="1:10" ht="18" customHeight="1">
      <c r="A20" s="55"/>
      <c r="B20" s="28" t="s">
        <v>75</v>
      </c>
      <c r="C20" s="28"/>
      <c r="D20" s="28"/>
      <c r="E20" s="54" t="s">
        <v>76</v>
      </c>
      <c r="F20" s="179">
        <f t="shared" si="0"/>
        <v>72.13</v>
      </c>
      <c r="G20" s="182">
        <v>72.13</v>
      </c>
      <c r="H20" s="182"/>
      <c r="I20" s="182"/>
      <c r="J20" s="182"/>
    </row>
    <row r="21" spans="1:10" ht="18" customHeight="1">
      <c r="A21" s="55"/>
      <c r="B21" s="28"/>
      <c r="C21" s="28" t="s">
        <v>69</v>
      </c>
      <c r="D21" s="28"/>
      <c r="E21" s="185" t="s">
        <v>453</v>
      </c>
      <c r="F21" s="179">
        <f t="shared" si="0"/>
        <v>72.13</v>
      </c>
      <c r="G21" s="182">
        <v>72.13</v>
      </c>
      <c r="H21" s="182"/>
      <c r="I21" s="182"/>
      <c r="J21" s="182"/>
    </row>
    <row r="22" spans="1:10" ht="18" customHeight="1">
      <c r="A22" s="55"/>
      <c r="B22" s="28" t="s">
        <v>68</v>
      </c>
      <c r="C22" s="28" t="s">
        <v>68</v>
      </c>
      <c r="D22" s="28" t="s">
        <v>77</v>
      </c>
      <c r="E22" s="185" t="s">
        <v>454</v>
      </c>
      <c r="F22" s="179">
        <f t="shared" si="0"/>
        <v>72.13</v>
      </c>
      <c r="G22" s="182">
        <v>72.13</v>
      </c>
      <c r="H22" s="182"/>
      <c r="I22" s="182"/>
      <c r="J22" s="182"/>
    </row>
    <row r="23" spans="1:10" ht="29.25" customHeight="1">
      <c r="A23" s="205" t="s">
        <v>468</v>
      </c>
      <c r="B23" s="206"/>
      <c r="C23" s="206"/>
      <c r="D23" s="206"/>
      <c r="E23" s="207"/>
      <c r="F23" s="179">
        <f>SUM(F24,F29,F33,F36)</f>
        <v>177.05999999999997</v>
      </c>
      <c r="G23" s="179">
        <f>SUM(G24,G29,G33,G36)</f>
        <v>136.3</v>
      </c>
      <c r="H23" s="179">
        <f>SUM(H24,H29,H33,H36)</f>
        <v>26.41</v>
      </c>
      <c r="I23" s="179">
        <f>SUM(I24,I29,I33,I36)</f>
        <v>5.55</v>
      </c>
      <c r="J23" s="179">
        <f>SUM(J24,J29,J33,J36)</f>
        <v>8.8</v>
      </c>
    </row>
    <row r="24" spans="1:10" ht="18" customHeight="1">
      <c r="A24" s="55"/>
      <c r="B24" s="203" t="s">
        <v>439</v>
      </c>
      <c r="C24" s="203"/>
      <c r="D24" s="203"/>
      <c r="E24" s="204" t="s">
        <v>440</v>
      </c>
      <c r="F24" s="182">
        <v>132.63</v>
      </c>
      <c r="G24" s="182">
        <v>98.19</v>
      </c>
      <c r="H24" s="182">
        <v>24.61</v>
      </c>
      <c r="I24" s="182">
        <v>1.03</v>
      </c>
      <c r="J24" s="182">
        <v>8.8</v>
      </c>
    </row>
    <row r="25" spans="1:10" ht="18" customHeight="1">
      <c r="A25" s="55"/>
      <c r="B25" s="203"/>
      <c r="C25" s="203" t="s">
        <v>73</v>
      </c>
      <c r="D25" s="203"/>
      <c r="E25" s="204" t="s">
        <v>469</v>
      </c>
      <c r="F25" s="182">
        <v>132.63</v>
      </c>
      <c r="G25" s="182">
        <v>98.19</v>
      </c>
      <c r="H25" s="182">
        <v>24.61</v>
      </c>
      <c r="I25" s="182">
        <v>1.03</v>
      </c>
      <c r="J25" s="182">
        <v>8.8</v>
      </c>
    </row>
    <row r="26" spans="1:10" ht="18" customHeight="1">
      <c r="A26" s="55"/>
      <c r="B26" s="203"/>
      <c r="C26" s="203"/>
      <c r="D26" s="203" t="s">
        <v>77</v>
      </c>
      <c r="E26" s="204" t="s">
        <v>470</v>
      </c>
      <c r="F26" s="182">
        <v>123.83</v>
      </c>
      <c r="G26" s="182">
        <v>98.19</v>
      </c>
      <c r="H26" s="182">
        <v>24.61</v>
      </c>
      <c r="I26" s="182">
        <v>1.03</v>
      </c>
      <c r="J26" s="182"/>
    </row>
    <row r="27" spans="1:10" ht="18" customHeight="1">
      <c r="A27" s="55"/>
      <c r="B27" s="203"/>
      <c r="C27" s="203"/>
      <c r="D27" s="203" t="s">
        <v>69</v>
      </c>
      <c r="E27" s="204" t="s">
        <v>471</v>
      </c>
      <c r="F27" s="182">
        <v>2.42</v>
      </c>
      <c r="G27" s="182"/>
      <c r="H27" s="182"/>
      <c r="I27" s="182"/>
      <c r="J27" s="182">
        <v>2.42</v>
      </c>
    </row>
    <row r="28" spans="1:10" ht="18" customHeight="1">
      <c r="A28" s="55"/>
      <c r="B28" s="203"/>
      <c r="C28" s="203"/>
      <c r="D28" s="203" t="s">
        <v>126</v>
      </c>
      <c r="E28" s="204" t="s">
        <v>472</v>
      </c>
      <c r="F28" s="182">
        <v>6.38</v>
      </c>
      <c r="G28" s="182"/>
      <c r="H28" s="182"/>
      <c r="I28" s="182"/>
      <c r="J28" s="182">
        <v>6.38</v>
      </c>
    </row>
    <row r="29" spans="1:10" ht="18" customHeight="1">
      <c r="A29" s="55"/>
      <c r="B29" s="203" t="s">
        <v>65</v>
      </c>
      <c r="C29" s="203"/>
      <c r="D29" s="203"/>
      <c r="E29" s="204" t="s">
        <v>66</v>
      </c>
      <c r="F29" s="182">
        <v>24.33</v>
      </c>
      <c r="G29" s="182">
        <v>18.01</v>
      </c>
      <c r="H29" s="182">
        <v>1.8</v>
      </c>
      <c r="I29" s="182">
        <v>4.52</v>
      </c>
      <c r="J29" s="182"/>
    </row>
    <row r="30" spans="1:10" ht="18" customHeight="1">
      <c r="A30" s="55"/>
      <c r="B30" s="203"/>
      <c r="C30" s="203" t="s">
        <v>67</v>
      </c>
      <c r="D30" s="203"/>
      <c r="E30" s="204" t="s">
        <v>473</v>
      </c>
      <c r="F30" s="182">
        <v>24.33</v>
      </c>
      <c r="G30" s="182">
        <v>18.01</v>
      </c>
      <c r="H30" s="182">
        <v>1.8</v>
      </c>
      <c r="I30" s="182">
        <v>4.52</v>
      </c>
      <c r="J30" s="182"/>
    </row>
    <row r="31" spans="1:10" ht="18" customHeight="1">
      <c r="A31" s="55"/>
      <c r="B31" s="203"/>
      <c r="C31" s="203"/>
      <c r="D31" s="203" t="s">
        <v>77</v>
      </c>
      <c r="E31" s="204" t="s">
        <v>474</v>
      </c>
      <c r="F31" s="182">
        <v>6.32</v>
      </c>
      <c r="G31" s="182"/>
      <c r="H31" s="182">
        <v>1.8</v>
      </c>
      <c r="I31" s="182">
        <v>4.52</v>
      </c>
      <c r="J31" s="182"/>
    </row>
    <row r="32" spans="1:10" ht="18" customHeight="1">
      <c r="A32" s="55"/>
      <c r="B32" s="203"/>
      <c r="C32" s="203"/>
      <c r="D32" s="203" t="s">
        <v>67</v>
      </c>
      <c r="E32" s="204" t="s">
        <v>475</v>
      </c>
      <c r="F32" s="182">
        <v>18.01</v>
      </c>
      <c r="G32" s="182">
        <v>18.01</v>
      </c>
      <c r="H32" s="182"/>
      <c r="I32" s="182"/>
      <c r="J32" s="182"/>
    </row>
    <row r="33" spans="1:10" ht="18" customHeight="1">
      <c r="A33" s="55"/>
      <c r="B33" s="203" t="s">
        <v>70</v>
      </c>
      <c r="C33" s="203"/>
      <c r="D33" s="203"/>
      <c r="E33" s="204" t="s">
        <v>71</v>
      </c>
      <c r="F33" s="182">
        <v>9.35</v>
      </c>
      <c r="G33" s="182">
        <v>9.35</v>
      </c>
      <c r="H33" s="182"/>
      <c r="I33" s="182"/>
      <c r="J33" s="182"/>
    </row>
    <row r="34" spans="1:10" ht="18" customHeight="1">
      <c r="A34" s="55"/>
      <c r="B34" s="203"/>
      <c r="C34" s="203" t="s">
        <v>72</v>
      </c>
      <c r="D34" s="203"/>
      <c r="E34" s="204" t="s">
        <v>476</v>
      </c>
      <c r="F34" s="182">
        <v>9.35</v>
      </c>
      <c r="G34" s="182">
        <v>9.35</v>
      </c>
      <c r="H34" s="182"/>
      <c r="I34" s="182"/>
      <c r="J34" s="182"/>
    </row>
    <row r="35" spans="1:10" ht="18" customHeight="1">
      <c r="A35" s="55"/>
      <c r="B35" s="203"/>
      <c r="C35" s="203"/>
      <c r="D35" s="203" t="s">
        <v>77</v>
      </c>
      <c r="E35" s="204" t="s">
        <v>477</v>
      </c>
      <c r="F35" s="182">
        <v>9.35</v>
      </c>
      <c r="G35" s="182">
        <v>9.35</v>
      </c>
      <c r="H35" s="182"/>
      <c r="I35" s="182"/>
      <c r="J35" s="182"/>
    </row>
    <row r="36" spans="1:10" ht="18" customHeight="1">
      <c r="A36" s="55"/>
      <c r="B36" s="203" t="s">
        <v>75</v>
      </c>
      <c r="C36" s="203"/>
      <c r="D36" s="203"/>
      <c r="E36" s="204" t="s">
        <v>76</v>
      </c>
      <c r="F36" s="182">
        <v>10.75</v>
      </c>
      <c r="G36" s="182">
        <v>10.75</v>
      </c>
      <c r="H36" s="182"/>
      <c r="I36" s="182"/>
      <c r="J36" s="182"/>
    </row>
    <row r="37" spans="1:10" ht="18" customHeight="1">
      <c r="A37" s="55"/>
      <c r="B37" s="203"/>
      <c r="C37" s="203" t="s">
        <v>69</v>
      </c>
      <c r="D37" s="203"/>
      <c r="E37" s="204" t="s">
        <v>478</v>
      </c>
      <c r="F37" s="182">
        <v>10.75</v>
      </c>
      <c r="G37" s="182">
        <v>10.75</v>
      </c>
      <c r="H37" s="182"/>
      <c r="I37" s="182"/>
      <c r="J37" s="182"/>
    </row>
    <row r="38" spans="1:10" ht="18" customHeight="1">
      <c r="A38" s="55"/>
      <c r="B38" s="203"/>
      <c r="C38" s="203"/>
      <c r="D38" s="203" t="s">
        <v>77</v>
      </c>
      <c r="E38" s="204" t="s">
        <v>479</v>
      </c>
      <c r="F38" s="182">
        <v>10.75</v>
      </c>
      <c r="G38" s="182">
        <v>10.75</v>
      </c>
      <c r="H38" s="182"/>
      <c r="I38" s="182"/>
      <c r="J38" s="182"/>
    </row>
    <row r="39" spans="1:10" ht="28.5" customHeight="1">
      <c r="A39" s="196" t="s">
        <v>463</v>
      </c>
      <c r="B39" s="28"/>
      <c r="C39" s="28"/>
      <c r="D39" s="28"/>
      <c r="E39" s="185"/>
      <c r="F39" s="179">
        <f>SUM(F40,F44,F48,F51)</f>
        <v>322.37</v>
      </c>
      <c r="G39" s="179">
        <f>SUM(G40,G44,G48,G51)</f>
        <v>146.28</v>
      </c>
      <c r="H39" s="179">
        <f>SUM(H40,H44,H48,H51)</f>
        <v>32.35</v>
      </c>
      <c r="I39" s="179">
        <f>SUM(I40,I44,I48,I51)</f>
        <v>10.42</v>
      </c>
      <c r="J39" s="179">
        <f>SUM(J40,J44,J48,J51)</f>
        <v>133.32</v>
      </c>
    </row>
    <row r="40" spans="2:10" ht="19.5" customHeight="1">
      <c r="B40" s="206" t="s">
        <v>492</v>
      </c>
      <c r="C40" s="206"/>
      <c r="D40" s="206"/>
      <c r="E40" s="207" t="s">
        <v>493</v>
      </c>
      <c r="F40" s="182">
        <f>SUM(G40:J40)</f>
        <v>271.5</v>
      </c>
      <c r="G40" s="182">
        <v>106.94</v>
      </c>
      <c r="H40" s="182">
        <v>31.21</v>
      </c>
      <c r="I40" s="182">
        <v>0.03</v>
      </c>
      <c r="J40" s="182">
        <v>133.32</v>
      </c>
    </row>
    <row r="41" spans="1:10" ht="18" customHeight="1">
      <c r="A41" s="55"/>
      <c r="B41" s="206"/>
      <c r="C41" s="206" t="s">
        <v>494</v>
      </c>
      <c r="D41" s="206"/>
      <c r="E41" s="239" t="s">
        <v>586</v>
      </c>
      <c r="F41" s="182">
        <f aca="true" t="shared" si="1" ref="F41:F53">SUM(G41:J41)</f>
        <v>271.5</v>
      </c>
      <c r="G41" s="182">
        <v>106.94</v>
      </c>
      <c r="H41" s="182">
        <v>31.21</v>
      </c>
      <c r="I41" s="182">
        <v>0.03</v>
      </c>
      <c r="J41" s="182">
        <v>133.32</v>
      </c>
    </row>
    <row r="42" spans="1:10" ht="18" customHeight="1">
      <c r="A42" s="55"/>
      <c r="B42" s="206"/>
      <c r="C42" s="206"/>
      <c r="D42" s="206" t="s">
        <v>495</v>
      </c>
      <c r="E42" s="239" t="s">
        <v>587</v>
      </c>
      <c r="F42" s="182">
        <f t="shared" si="1"/>
        <v>138.18</v>
      </c>
      <c r="G42" s="182">
        <v>106.94</v>
      </c>
      <c r="H42" s="182">
        <v>31.21</v>
      </c>
      <c r="I42" s="182">
        <v>0.03</v>
      </c>
      <c r="J42" s="182"/>
    </row>
    <row r="43" spans="1:10" ht="18" customHeight="1">
      <c r="A43" s="55"/>
      <c r="B43" s="206"/>
      <c r="C43" s="206"/>
      <c r="D43" s="206" t="s">
        <v>496</v>
      </c>
      <c r="E43" s="239" t="s">
        <v>588</v>
      </c>
      <c r="F43" s="182">
        <f t="shared" si="1"/>
        <v>133.32</v>
      </c>
      <c r="G43" s="182"/>
      <c r="H43" s="182"/>
      <c r="I43" s="182"/>
      <c r="J43" s="182">
        <v>133.32</v>
      </c>
    </row>
    <row r="44" spans="1:10" ht="18" customHeight="1">
      <c r="A44" s="55"/>
      <c r="B44" s="206" t="s">
        <v>497</v>
      </c>
      <c r="C44" s="206"/>
      <c r="D44" s="206"/>
      <c r="E44" s="207" t="s">
        <v>498</v>
      </c>
      <c r="F44" s="182">
        <f t="shared" si="1"/>
        <v>31.220000000000002</v>
      </c>
      <c r="G44" s="182">
        <v>19.69</v>
      </c>
      <c r="H44" s="182">
        <v>1.14</v>
      </c>
      <c r="I44" s="182">
        <v>10.39</v>
      </c>
      <c r="J44" s="182"/>
    </row>
    <row r="45" spans="1:10" ht="18" customHeight="1">
      <c r="A45" s="55"/>
      <c r="B45" s="206"/>
      <c r="C45" s="206" t="s">
        <v>499</v>
      </c>
      <c r="D45" s="206"/>
      <c r="E45" s="239" t="s">
        <v>589</v>
      </c>
      <c r="F45" s="182">
        <f t="shared" si="1"/>
        <v>31.220000000000002</v>
      </c>
      <c r="G45" s="182">
        <v>19.69</v>
      </c>
      <c r="H45" s="182">
        <v>1.14</v>
      </c>
      <c r="I45" s="182">
        <v>10.39</v>
      </c>
      <c r="J45" s="182"/>
    </row>
    <row r="46" spans="1:10" ht="18" customHeight="1">
      <c r="A46" s="55"/>
      <c r="B46" s="206"/>
      <c r="C46" s="206"/>
      <c r="D46" s="206" t="s">
        <v>495</v>
      </c>
      <c r="E46" s="239" t="s">
        <v>590</v>
      </c>
      <c r="F46" s="182">
        <f t="shared" si="1"/>
        <v>11.530000000000001</v>
      </c>
      <c r="G46" s="182"/>
      <c r="H46" s="182">
        <v>1.14</v>
      </c>
      <c r="I46" s="182">
        <v>10.39</v>
      </c>
      <c r="J46" s="182"/>
    </row>
    <row r="47" spans="1:10" ht="18" customHeight="1">
      <c r="A47" s="55"/>
      <c r="B47" s="206"/>
      <c r="C47" s="206"/>
      <c r="D47" s="206" t="s">
        <v>499</v>
      </c>
      <c r="E47" s="239" t="s">
        <v>591</v>
      </c>
      <c r="F47" s="182">
        <f t="shared" si="1"/>
        <v>19.69</v>
      </c>
      <c r="G47" s="182">
        <v>19.69</v>
      </c>
      <c r="H47" s="182"/>
      <c r="I47" s="182"/>
      <c r="J47" s="182"/>
    </row>
    <row r="48" spans="1:10" ht="18" customHeight="1">
      <c r="A48" s="55"/>
      <c r="B48" s="206" t="s">
        <v>500</v>
      </c>
      <c r="C48" s="206"/>
      <c r="D48" s="206"/>
      <c r="E48" s="207" t="s">
        <v>501</v>
      </c>
      <c r="F48" s="182">
        <f t="shared" si="1"/>
        <v>7.94</v>
      </c>
      <c r="G48" s="182">
        <v>7.94</v>
      </c>
      <c r="H48" s="182"/>
      <c r="I48" s="182"/>
      <c r="J48" s="182"/>
    </row>
    <row r="49" spans="1:10" ht="18" customHeight="1">
      <c r="A49" s="55"/>
      <c r="B49" s="206"/>
      <c r="C49" s="206" t="s">
        <v>502</v>
      </c>
      <c r="D49" s="206"/>
      <c r="E49" s="239" t="s">
        <v>592</v>
      </c>
      <c r="F49" s="182">
        <f t="shared" si="1"/>
        <v>7.94</v>
      </c>
      <c r="G49" s="182">
        <v>7.94</v>
      </c>
      <c r="H49" s="182"/>
      <c r="I49" s="182"/>
      <c r="J49" s="182"/>
    </row>
    <row r="50" spans="1:10" ht="18" customHeight="1">
      <c r="A50" s="55"/>
      <c r="B50" s="206"/>
      <c r="C50" s="206"/>
      <c r="D50" s="206" t="s">
        <v>495</v>
      </c>
      <c r="E50" s="239" t="s">
        <v>593</v>
      </c>
      <c r="F50" s="182">
        <f t="shared" si="1"/>
        <v>7.94</v>
      </c>
      <c r="G50" s="182">
        <v>7.94</v>
      </c>
      <c r="H50" s="182"/>
      <c r="I50" s="182"/>
      <c r="J50" s="182"/>
    </row>
    <row r="51" spans="1:10" ht="18" customHeight="1">
      <c r="A51" s="55"/>
      <c r="B51" s="206" t="s">
        <v>503</v>
      </c>
      <c r="C51" s="206"/>
      <c r="D51" s="206"/>
      <c r="E51" s="207" t="s">
        <v>504</v>
      </c>
      <c r="F51" s="182">
        <f t="shared" si="1"/>
        <v>11.71</v>
      </c>
      <c r="G51" s="182">
        <v>11.71</v>
      </c>
      <c r="H51" s="182"/>
      <c r="I51" s="182"/>
      <c r="J51" s="182"/>
    </row>
    <row r="52" spans="1:10" ht="18" customHeight="1">
      <c r="A52" s="55"/>
      <c r="B52" s="206"/>
      <c r="C52" s="206" t="s">
        <v>496</v>
      </c>
      <c r="D52" s="206"/>
      <c r="E52" s="239" t="s">
        <v>594</v>
      </c>
      <c r="F52" s="182">
        <f t="shared" si="1"/>
        <v>11.71</v>
      </c>
      <c r="G52" s="182">
        <v>11.71</v>
      </c>
      <c r="H52" s="182"/>
      <c r="I52" s="182"/>
      <c r="J52" s="182"/>
    </row>
    <row r="53" spans="1:10" ht="18" customHeight="1">
      <c r="A53" s="55"/>
      <c r="B53" s="206"/>
      <c r="C53" s="206"/>
      <c r="D53" s="206" t="s">
        <v>495</v>
      </c>
      <c r="E53" s="239" t="s">
        <v>595</v>
      </c>
      <c r="F53" s="182">
        <f t="shared" si="1"/>
        <v>11.71</v>
      </c>
      <c r="G53" s="182">
        <v>11.71</v>
      </c>
      <c r="H53" s="182"/>
      <c r="I53" s="182"/>
      <c r="J53" s="182"/>
    </row>
    <row r="54" spans="1:10" ht="18" customHeight="1">
      <c r="A54" s="199" t="s">
        <v>464</v>
      </c>
      <c r="B54" s="28"/>
      <c r="C54" s="28"/>
      <c r="D54" s="28"/>
      <c r="E54" s="54"/>
      <c r="F54" s="233">
        <f>SUM(F55,F59,F62,F65)</f>
        <v>67.94</v>
      </c>
      <c r="G54" s="233">
        <f>SUM(G55,G59,G62,G65)</f>
        <v>59.629999999999995</v>
      </c>
      <c r="H54" s="233">
        <f>SUM(H55,H59,H62,H65)</f>
        <v>3.3</v>
      </c>
      <c r="I54" s="233">
        <f>SUM(I55,I59,I62,I65)</f>
        <v>0.01</v>
      </c>
      <c r="J54" s="233">
        <f>SUM(J55,J59,J62,J65)</f>
        <v>5</v>
      </c>
    </row>
    <row r="55" spans="1:10" ht="18" customHeight="1">
      <c r="A55" s="55"/>
      <c r="B55" s="206" t="s">
        <v>439</v>
      </c>
      <c r="C55" s="206"/>
      <c r="D55" s="206"/>
      <c r="E55" s="221" t="s">
        <v>440</v>
      </c>
      <c r="F55" s="182">
        <v>52.25</v>
      </c>
      <c r="G55" s="182">
        <v>43.94</v>
      </c>
      <c r="H55" s="182">
        <v>3.3</v>
      </c>
      <c r="I55" s="182">
        <v>0.01</v>
      </c>
      <c r="J55" s="182">
        <v>5</v>
      </c>
    </row>
    <row r="56" spans="1:10" ht="18" customHeight="1">
      <c r="A56" s="55"/>
      <c r="B56" s="206"/>
      <c r="C56" s="206" t="s">
        <v>73</v>
      </c>
      <c r="D56" s="206"/>
      <c r="E56" s="247" t="s">
        <v>445</v>
      </c>
      <c r="F56" s="182">
        <v>52.25</v>
      </c>
      <c r="G56" s="182">
        <v>43.94</v>
      </c>
      <c r="H56" s="182">
        <v>3.3</v>
      </c>
      <c r="I56" s="182">
        <v>0.01</v>
      </c>
      <c r="J56" s="182">
        <v>5</v>
      </c>
    </row>
    <row r="57" spans="1:10" ht="18" customHeight="1">
      <c r="A57" s="55"/>
      <c r="B57" s="206"/>
      <c r="C57" s="206"/>
      <c r="D57" s="206" t="s">
        <v>74</v>
      </c>
      <c r="E57" s="247" t="s">
        <v>596</v>
      </c>
      <c r="F57" s="182">
        <v>47.25</v>
      </c>
      <c r="G57" s="182">
        <v>43.94</v>
      </c>
      <c r="H57" s="182">
        <v>3.3</v>
      </c>
      <c r="I57" s="182">
        <v>0.01</v>
      </c>
      <c r="J57" s="182"/>
    </row>
    <row r="58" spans="1:10" ht="18" customHeight="1">
      <c r="A58" s="55"/>
      <c r="B58" s="206"/>
      <c r="C58" s="206"/>
      <c r="D58" s="206" t="s">
        <v>126</v>
      </c>
      <c r="E58" s="247" t="s">
        <v>597</v>
      </c>
      <c r="F58" s="182">
        <v>5</v>
      </c>
      <c r="G58" s="182"/>
      <c r="H58" s="182"/>
      <c r="I58" s="182"/>
      <c r="J58" s="182">
        <v>5</v>
      </c>
    </row>
    <row r="59" spans="1:10" ht="18" customHeight="1">
      <c r="A59" s="55"/>
      <c r="B59" s="206" t="s">
        <v>65</v>
      </c>
      <c r="C59" s="206"/>
      <c r="D59" s="206"/>
      <c r="E59" s="221" t="s">
        <v>66</v>
      </c>
      <c r="F59" s="182">
        <v>7.94</v>
      </c>
      <c r="G59" s="182">
        <v>7.94</v>
      </c>
      <c r="H59" s="182"/>
      <c r="I59" s="182"/>
      <c r="J59" s="182"/>
    </row>
    <row r="60" spans="1:10" ht="18" customHeight="1">
      <c r="A60" s="55"/>
      <c r="B60" s="206"/>
      <c r="C60" s="206" t="s">
        <v>67</v>
      </c>
      <c r="D60" s="206"/>
      <c r="E60" s="247" t="s">
        <v>448</v>
      </c>
      <c r="F60" s="182">
        <v>7.94</v>
      </c>
      <c r="G60" s="182">
        <v>7.94</v>
      </c>
      <c r="H60" s="182"/>
      <c r="I60" s="182"/>
      <c r="J60" s="182"/>
    </row>
    <row r="61" spans="1:10" ht="18" customHeight="1">
      <c r="A61" s="55"/>
      <c r="B61" s="206"/>
      <c r="C61" s="206"/>
      <c r="D61" s="206" t="s">
        <v>67</v>
      </c>
      <c r="E61" s="247" t="s">
        <v>598</v>
      </c>
      <c r="F61" s="182">
        <v>7.94</v>
      </c>
      <c r="G61" s="182">
        <v>7.94</v>
      </c>
      <c r="H61" s="182"/>
      <c r="I61" s="182"/>
      <c r="J61" s="182"/>
    </row>
    <row r="62" spans="1:10" ht="18" customHeight="1">
      <c r="A62" s="55"/>
      <c r="B62" s="206" t="s">
        <v>70</v>
      </c>
      <c r="C62" s="206"/>
      <c r="D62" s="206"/>
      <c r="E62" s="221" t="s">
        <v>71</v>
      </c>
      <c r="F62" s="182">
        <v>2.98</v>
      </c>
      <c r="G62" s="182">
        <v>2.98</v>
      </c>
      <c r="H62" s="182"/>
      <c r="I62" s="182"/>
      <c r="J62" s="182"/>
    </row>
    <row r="63" spans="1:10" ht="18" customHeight="1">
      <c r="A63" s="55"/>
      <c r="B63" s="206"/>
      <c r="C63" s="206" t="s">
        <v>67</v>
      </c>
      <c r="D63" s="206"/>
      <c r="E63" s="247" t="s">
        <v>599</v>
      </c>
      <c r="F63" s="182">
        <v>2.98</v>
      </c>
      <c r="G63" s="182">
        <v>2.98</v>
      </c>
      <c r="H63" s="182"/>
      <c r="I63" s="182"/>
      <c r="J63" s="182"/>
    </row>
    <row r="64" spans="1:10" ht="18" customHeight="1">
      <c r="A64" s="55"/>
      <c r="B64" s="206"/>
      <c r="C64" s="206"/>
      <c r="D64" s="206" t="s">
        <v>69</v>
      </c>
      <c r="E64" s="247" t="s">
        <v>600</v>
      </c>
      <c r="F64" s="182">
        <v>2.98</v>
      </c>
      <c r="G64" s="182">
        <v>2.98</v>
      </c>
      <c r="H64" s="182"/>
      <c r="I64" s="182"/>
      <c r="J64" s="182"/>
    </row>
    <row r="65" spans="1:10" ht="18" customHeight="1">
      <c r="A65" s="55"/>
      <c r="B65" s="206" t="s">
        <v>75</v>
      </c>
      <c r="C65" s="206"/>
      <c r="D65" s="206"/>
      <c r="E65" s="221" t="s">
        <v>76</v>
      </c>
      <c r="F65" s="182">
        <v>4.77</v>
      </c>
      <c r="G65" s="182">
        <v>4.77</v>
      </c>
      <c r="H65" s="182"/>
      <c r="I65" s="49"/>
      <c r="J65" s="182"/>
    </row>
    <row r="66" spans="1:10" ht="18" customHeight="1">
      <c r="A66" s="55"/>
      <c r="B66" s="206"/>
      <c r="C66" s="206" t="s">
        <v>69</v>
      </c>
      <c r="D66" s="206"/>
      <c r="E66" s="247" t="s">
        <v>453</v>
      </c>
      <c r="F66" s="182">
        <v>4.77</v>
      </c>
      <c r="G66" s="182">
        <v>4.77</v>
      </c>
      <c r="H66" s="182"/>
      <c r="I66" s="49"/>
      <c r="J66" s="182"/>
    </row>
    <row r="67" spans="1:10" ht="18" customHeight="1">
      <c r="A67" s="55"/>
      <c r="B67" s="206"/>
      <c r="C67" s="206"/>
      <c r="D67" s="206" t="s">
        <v>77</v>
      </c>
      <c r="E67" s="247" t="s">
        <v>601</v>
      </c>
      <c r="F67" s="182">
        <v>4.77</v>
      </c>
      <c r="G67" s="182">
        <v>4.77</v>
      </c>
      <c r="H67" s="182"/>
      <c r="I67" s="49"/>
      <c r="J67" s="182"/>
    </row>
    <row r="68" spans="1:10" ht="18" customHeight="1">
      <c r="A68" s="229" t="s">
        <v>568</v>
      </c>
      <c r="B68" s="74"/>
      <c r="C68" s="74"/>
      <c r="D68" s="74"/>
      <c r="E68" s="75"/>
      <c r="F68" s="230">
        <f>SUM(F69,F73,F77,F80)</f>
        <v>398.1</v>
      </c>
      <c r="G68" s="230">
        <f>SUM(G69,G73,G77,G80)</f>
        <v>322.47</v>
      </c>
      <c r="H68" s="230">
        <f>SUM(H69,H73,H77,H80)</f>
        <v>59.019999999999996</v>
      </c>
      <c r="I68" s="230">
        <f>SUM(I69,I73,I77,I80)</f>
        <v>4.619999999999999</v>
      </c>
      <c r="J68" s="230">
        <f>SUM(J69,J73,J77,J80)</f>
        <v>11.99</v>
      </c>
    </row>
    <row r="69" spans="1:10" ht="18" customHeight="1">
      <c r="A69" s="232"/>
      <c r="B69" s="28" t="s">
        <v>553</v>
      </c>
      <c r="C69" s="28"/>
      <c r="D69" s="28"/>
      <c r="E69" s="54" t="s">
        <v>554</v>
      </c>
      <c r="F69" s="241">
        <f aca="true" t="shared" si="2" ref="F69:F82">SUM(G69:J69)</f>
        <v>301.65000000000003</v>
      </c>
      <c r="G69" s="241">
        <v>231.69</v>
      </c>
      <c r="H69" s="241">
        <v>57.91</v>
      </c>
      <c r="I69" s="241">
        <v>0.06</v>
      </c>
      <c r="J69" s="241">
        <v>11.99</v>
      </c>
    </row>
    <row r="70" spans="1:10" ht="18" customHeight="1">
      <c r="A70" s="232"/>
      <c r="B70" s="28"/>
      <c r="C70" s="28" t="s">
        <v>555</v>
      </c>
      <c r="D70" s="28"/>
      <c r="E70" s="239" t="s">
        <v>602</v>
      </c>
      <c r="F70" s="241">
        <f t="shared" si="2"/>
        <v>301.65000000000003</v>
      </c>
      <c r="G70" s="241">
        <v>231.69</v>
      </c>
      <c r="H70" s="241">
        <v>57.91</v>
      </c>
      <c r="I70" s="241">
        <v>0.06</v>
      </c>
      <c r="J70" s="241">
        <v>11.99</v>
      </c>
    </row>
    <row r="71" spans="1:10" ht="18" customHeight="1">
      <c r="A71" s="232"/>
      <c r="B71" s="28"/>
      <c r="C71" s="28"/>
      <c r="D71" s="28" t="s">
        <v>556</v>
      </c>
      <c r="E71" s="239" t="s">
        <v>603</v>
      </c>
      <c r="F71" s="241">
        <f t="shared" si="2"/>
        <v>289.66</v>
      </c>
      <c r="G71" s="241">
        <v>231.69</v>
      </c>
      <c r="H71" s="241">
        <v>57.91</v>
      </c>
      <c r="I71" s="241">
        <v>0.06</v>
      </c>
      <c r="J71" s="241"/>
    </row>
    <row r="72" spans="1:10" ht="18" customHeight="1">
      <c r="A72" s="232"/>
      <c r="B72" s="28"/>
      <c r="C72" s="28"/>
      <c r="D72" s="28" t="s">
        <v>557</v>
      </c>
      <c r="E72" s="239" t="s">
        <v>604</v>
      </c>
      <c r="F72" s="241">
        <f t="shared" si="2"/>
        <v>11.99</v>
      </c>
      <c r="G72" s="241"/>
      <c r="H72" s="241"/>
      <c r="I72" s="241"/>
      <c r="J72" s="241">
        <v>11.99</v>
      </c>
    </row>
    <row r="73" spans="1:10" ht="18" customHeight="1">
      <c r="A73" s="232"/>
      <c r="B73" s="28" t="s">
        <v>558</v>
      </c>
      <c r="C73" s="28"/>
      <c r="D73" s="28"/>
      <c r="E73" s="54" t="s">
        <v>559</v>
      </c>
      <c r="F73" s="241">
        <f t="shared" si="2"/>
        <v>47.97</v>
      </c>
      <c r="G73" s="241">
        <v>42.3</v>
      </c>
      <c r="H73" s="241">
        <v>1.11</v>
      </c>
      <c r="I73" s="241">
        <v>4.56</v>
      </c>
      <c r="J73" s="241"/>
    </row>
    <row r="74" spans="1:10" ht="18" customHeight="1">
      <c r="A74" s="232"/>
      <c r="B74" s="28"/>
      <c r="C74" s="28" t="s">
        <v>560</v>
      </c>
      <c r="D74" s="28"/>
      <c r="E74" s="239" t="s">
        <v>605</v>
      </c>
      <c r="F74" s="241">
        <f t="shared" si="2"/>
        <v>47.97</v>
      </c>
      <c r="G74" s="241">
        <v>42.3</v>
      </c>
      <c r="H74" s="241">
        <v>1.11</v>
      </c>
      <c r="I74" s="241">
        <v>4.56</v>
      </c>
      <c r="J74" s="241"/>
    </row>
    <row r="75" spans="1:10" ht="18" customHeight="1">
      <c r="A75" s="232"/>
      <c r="B75" s="28"/>
      <c r="C75" s="28"/>
      <c r="D75" s="28" t="s">
        <v>556</v>
      </c>
      <c r="E75" s="239" t="s">
        <v>606</v>
      </c>
      <c r="F75" s="241">
        <f t="shared" si="2"/>
        <v>5.67</v>
      </c>
      <c r="G75" s="241"/>
      <c r="H75" s="241">
        <v>1.11</v>
      </c>
      <c r="I75" s="241">
        <v>4.56</v>
      </c>
      <c r="J75" s="241"/>
    </row>
    <row r="76" spans="1:10" ht="18" customHeight="1">
      <c r="A76" s="232"/>
      <c r="B76" s="28"/>
      <c r="C76" s="28"/>
      <c r="D76" s="28" t="s">
        <v>560</v>
      </c>
      <c r="E76" s="239" t="s">
        <v>607</v>
      </c>
      <c r="F76" s="241">
        <f t="shared" si="2"/>
        <v>42.3</v>
      </c>
      <c r="G76" s="241">
        <v>42.3</v>
      </c>
      <c r="H76" s="241"/>
      <c r="I76" s="241"/>
      <c r="J76" s="241"/>
    </row>
    <row r="77" spans="1:10" ht="18" customHeight="1">
      <c r="A77" s="232"/>
      <c r="B77" s="28" t="s">
        <v>561</v>
      </c>
      <c r="C77" s="28"/>
      <c r="D77" s="28"/>
      <c r="E77" s="54" t="s">
        <v>562</v>
      </c>
      <c r="F77" s="241">
        <f t="shared" si="2"/>
        <v>23.1</v>
      </c>
      <c r="G77" s="241">
        <v>23.1</v>
      </c>
      <c r="H77" s="241"/>
      <c r="I77" s="241"/>
      <c r="J77" s="241"/>
    </row>
    <row r="78" spans="1:10" ht="18" customHeight="1">
      <c r="A78" s="232"/>
      <c r="B78" s="28"/>
      <c r="C78" s="28" t="s">
        <v>563</v>
      </c>
      <c r="D78" s="28"/>
      <c r="E78" s="239" t="s">
        <v>608</v>
      </c>
      <c r="F78" s="241">
        <f t="shared" si="2"/>
        <v>23.1</v>
      </c>
      <c r="G78" s="241">
        <v>23.1</v>
      </c>
      <c r="H78" s="241"/>
      <c r="I78" s="241"/>
      <c r="J78" s="241"/>
    </row>
    <row r="79" spans="1:10" ht="18" customHeight="1">
      <c r="A79" s="232"/>
      <c r="B79" s="28"/>
      <c r="C79" s="28"/>
      <c r="D79" s="28" t="s">
        <v>556</v>
      </c>
      <c r="E79" s="239" t="s">
        <v>609</v>
      </c>
      <c r="F79" s="241">
        <f t="shared" si="2"/>
        <v>23.1</v>
      </c>
      <c r="G79" s="241">
        <v>23.1</v>
      </c>
      <c r="H79" s="241"/>
      <c r="I79" s="241"/>
      <c r="J79" s="241"/>
    </row>
    <row r="80" spans="1:10" ht="18" customHeight="1">
      <c r="A80" s="232"/>
      <c r="B80" s="28" t="s">
        <v>564</v>
      </c>
      <c r="C80" s="28"/>
      <c r="D80" s="28"/>
      <c r="E80" s="54" t="s">
        <v>565</v>
      </c>
      <c r="F80" s="241">
        <f t="shared" si="2"/>
        <v>25.38</v>
      </c>
      <c r="G80" s="241">
        <v>25.38</v>
      </c>
      <c r="H80" s="241"/>
      <c r="I80" s="241"/>
      <c r="J80" s="241"/>
    </row>
    <row r="81" spans="1:10" ht="18" customHeight="1">
      <c r="A81" s="232"/>
      <c r="B81" s="28"/>
      <c r="C81" s="28" t="s">
        <v>566</v>
      </c>
      <c r="D81" s="28"/>
      <c r="E81" s="239" t="s">
        <v>610</v>
      </c>
      <c r="F81" s="241">
        <f t="shared" si="2"/>
        <v>25.38</v>
      </c>
      <c r="G81" s="241">
        <v>25.38</v>
      </c>
      <c r="H81" s="241"/>
      <c r="I81" s="241"/>
      <c r="J81" s="241"/>
    </row>
    <row r="82" spans="1:10" ht="18" customHeight="1">
      <c r="A82" s="232"/>
      <c r="B82" s="28"/>
      <c r="C82" s="28"/>
      <c r="D82" s="28" t="s">
        <v>556</v>
      </c>
      <c r="E82" s="239" t="s">
        <v>611</v>
      </c>
      <c r="F82" s="241">
        <f t="shared" si="2"/>
        <v>25.38</v>
      </c>
      <c r="G82" s="241">
        <v>25.38</v>
      </c>
      <c r="H82" s="241"/>
      <c r="I82" s="241"/>
      <c r="J82" s="241"/>
    </row>
    <row r="83" spans="1:10" ht="25.5" customHeight="1">
      <c r="A83" s="200" t="s">
        <v>466</v>
      </c>
      <c r="B83" s="206"/>
      <c r="C83" s="206"/>
      <c r="D83" s="206"/>
      <c r="E83" s="221"/>
      <c r="F83" s="233">
        <f>SUM(F84,F88,F92,F95)</f>
        <v>112.26999999999998</v>
      </c>
      <c r="G83" s="233">
        <f>SUM(G84,G88,G92,G95)</f>
        <v>73.85</v>
      </c>
      <c r="H83" s="233">
        <f>SUM(H84,H88,H92,H95)</f>
        <v>11.6</v>
      </c>
      <c r="I83" s="233">
        <f>SUM(I84,I88,I92,I95)</f>
        <v>1.12</v>
      </c>
      <c r="J83" s="233">
        <f>SUM(J84,J88,J92,J95)</f>
        <v>25.7</v>
      </c>
    </row>
    <row r="84" spans="1:10" ht="18" customHeight="1">
      <c r="A84" s="55"/>
      <c r="B84" s="28" t="s">
        <v>439</v>
      </c>
      <c r="C84" s="28"/>
      <c r="D84" s="28"/>
      <c r="E84" s="54" t="s">
        <v>440</v>
      </c>
      <c r="F84" s="182">
        <f>J84+I84+H84+G84</f>
        <v>91.25999999999999</v>
      </c>
      <c r="G84" s="182">
        <v>54.26</v>
      </c>
      <c r="H84" s="182">
        <v>11.28</v>
      </c>
      <c r="I84" s="182">
        <v>0.02</v>
      </c>
      <c r="J84" s="182">
        <v>25.7</v>
      </c>
    </row>
    <row r="85" spans="1:10" ht="18" customHeight="1">
      <c r="A85" s="55"/>
      <c r="B85" s="28"/>
      <c r="C85" s="28" t="s">
        <v>73</v>
      </c>
      <c r="D85" s="28"/>
      <c r="E85" s="239" t="s">
        <v>612</v>
      </c>
      <c r="F85" s="182">
        <v>91.26</v>
      </c>
      <c r="G85" s="182">
        <v>54.26</v>
      </c>
      <c r="H85" s="182">
        <v>11.28</v>
      </c>
      <c r="I85" s="182">
        <v>0.02</v>
      </c>
      <c r="J85" s="182">
        <v>25.7</v>
      </c>
    </row>
    <row r="86" spans="1:10" ht="18" customHeight="1">
      <c r="A86" s="55"/>
      <c r="B86" s="28"/>
      <c r="C86" s="28"/>
      <c r="D86" s="28" t="s">
        <v>77</v>
      </c>
      <c r="E86" s="239" t="s">
        <v>446</v>
      </c>
      <c r="F86" s="182">
        <v>65.56</v>
      </c>
      <c r="G86" s="182">
        <v>54.26</v>
      </c>
      <c r="H86" s="182">
        <v>11.28</v>
      </c>
      <c r="I86" s="182">
        <v>0.02</v>
      </c>
      <c r="J86" s="182">
        <v>0</v>
      </c>
    </row>
    <row r="87" spans="1:10" ht="18" customHeight="1">
      <c r="A87" s="55"/>
      <c r="B87" s="28"/>
      <c r="C87" s="28"/>
      <c r="D87" s="28" t="s">
        <v>114</v>
      </c>
      <c r="E87" s="239" t="s">
        <v>613</v>
      </c>
      <c r="F87" s="182">
        <v>25.7</v>
      </c>
      <c r="G87" s="182">
        <v>0</v>
      </c>
      <c r="H87" s="182">
        <v>0</v>
      </c>
      <c r="I87" s="182">
        <v>0</v>
      </c>
      <c r="J87" s="182">
        <v>25.7</v>
      </c>
    </row>
    <row r="88" spans="1:10" ht="18" customHeight="1">
      <c r="A88" s="55"/>
      <c r="B88" s="28" t="s">
        <v>65</v>
      </c>
      <c r="C88" s="28"/>
      <c r="D88" s="28"/>
      <c r="E88" s="54" t="s">
        <v>66</v>
      </c>
      <c r="F88" s="182">
        <f>11.32</f>
        <v>11.32</v>
      </c>
      <c r="G88" s="182">
        <v>9.9</v>
      </c>
      <c r="H88" s="182">
        <v>0.32</v>
      </c>
      <c r="I88" s="182">
        <v>1.1</v>
      </c>
      <c r="J88" s="182"/>
    </row>
    <row r="89" spans="1:10" ht="18" customHeight="1">
      <c r="A89" s="55"/>
      <c r="B89" s="28"/>
      <c r="C89" s="28" t="s">
        <v>67</v>
      </c>
      <c r="D89" s="28"/>
      <c r="E89" s="239" t="s">
        <v>448</v>
      </c>
      <c r="F89" s="182">
        <f>F90+F91</f>
        <v>11.32</v>
      </c>
      <c r="G89" s="182">
        <f>G91</f>
        <v>9.9</v>
      </c>
      <c r="H89" s="182">
        <v>0.32</v>
      </c>
      <c r="I89" s="182">
        <v>1.1</v>
      </c>
      <c r="J89" s="182"/>
    </row>
    <row r="90" spans="1:10" ht="18" customHeight="1">
      <c r="A90" s="55"/>
      <c r="B90" s="28"/>
      <c r="C90" s="28"/>
      <c r="D90" s="28" t="s">
        <v>77</v>
      </c>
      <c r="E90" s="239" t="s">
        <v>449</v>
      </c>
      <c r="F90" s="182">
        <v>1.42</v>
      </c>
      <c r="G90" s="182">
        <v>0</v>
      </c>
      <c r="H90" s="182">
        <v>0.32</v>
      </c>
      <c r="I90" s="182">
        <v>1.1</v>
      </c>
      <c r="J90" s="182"/>
    </row>
    <row r="91" spans="1:10" ht="18" customHeight="1">
      <c r="A91" s="55"/>
      <c r="B91" s="28"/>
      <c r="C91" s="28"/>
      <c r="D91" s="28" t="s">
        <v>67</v>
      </c>
      <c r="E91" s="239" t="s">
        <v>598</v>
      </c>
      <c r="F91" s="182">
        <v>9.9</v>
      </c>
      <c r="G91" s="182">
        <v>9.9</v>
      </c>
      <c r="H91" s="182">
        <v>0</v>
      </c>
      <c r="I91" s="182">
        <v>0</v>
      </c>
      <c r="J91" s="182"/>
    </row>
    <row r="92" spans="1:10" ht="18" customHeight="1">
      <c r="A92" s="55"/>
      <c r="B92" s="28" t="s">
        <v>70</v>
      </c>
      <c r="C92" s="28"/>
      <c r="D92" s="28"/>
      <c r="E92" s="54" t="s">
        <v>71</v>
      </c>
      <c r="F92" s="182">
        <v>3.74</v>
      </c>
      <c r="G92" s="182">
        <v>3.74</v>
      </c>
      <c r="H92" s="182"/>
      <c r="I92" s="182"/>
      <c r="J92" s="182"/>
    </row>
    <row r="93" spans="1:10" ht="18" customHeight="1">
      <c r="A93" s="55"/>
      <c r="B93" s="28"/>
      <c r="C93" s="28" t="s">
        <v>72</v>
      </c>
      <c r="D93" s="28"/>
      <c r="E93" s="239" t="s">
        <v>451</v>
      </c>
      <c r="F93" s="182">
        <v>3.74</v>
      </c>
      <c r="G93" s="182">
        <v>3.74</v>
      </c>
      <c r="H93" s="182"/>
      <c r="I93" s="182"/>
      <c r="J93" s="182"/>
    </row>
    <row r="94" spans="1:10" ht="18" customHeight="1">
      <c r="A94" s="55"/>
      <c r="B94" s="28"/>
      <c r="C94" s="28"/>
      <c r="D94" s="28" t="s">
        <v>77</v>
      </c>
      <c r="E94" s="239" t="s">
        <v>452</v>
      </c>
      <c r="F94" s="182">
        <v>3.74</v>
      </c>
      <c r="G94" s="182">
        <v>3.74</v>
      </c>
      <c r="H94" s="182"/>
      <c r="I94" s="182"/>
      <c r="J94" s="182"/>
    </row>
    <row r="95" spans="1:10" ht="18" customHeight="1">
      <c r="A95" s="55"/>
      <c r="B95" s="28" t="s">
        <v>75</v>
      </c>
      <c r="C95" s="28"/>
      <c r="D95" s="28"/>
      <c r="E95" s="54" t="s">
        <v>76</v>
      </c>
      <c r="F95" s="182">
        <v>5.95</v>
      </c>
      <c r="G95" s="182">
        <v>5.95</v>
      </c>
      <c r="H95" s="182"/>
      <c r="I95" s="182"/>
      <c r="J95" s="182"/>
    </row>
    <row r="96" spans="1:10" ht="18" customHeight="1">
      <c r="A96" s="55"/>
      <c r="B96" s="28"/>
      <c r="C96" s="28" t="s">
        <v>69</v>
      </c>
      <c r="D96" s="28"/>
      <c r="E96" s="239" t="s">
        <v>453</v>
      </c>
      <c r="F96" s="182">
        <v>5.95</v>
      </c>
      <c r="G96" s="182">
        <v>5.95</v>
      </c>
      <c r="H96" s="182"/>
      <c r="I96" s="182"/>
      <c r="J96" s="182"/>
    </row>
    <row r="97" spans="1:10" ht="18" customHeight="1">
      <c r="A97" s="55"/>
      <c r="B97" s="28"/>
      <c r="C97" s="28"/>
      <c r="D97" s="28" t="s">
        <v>77</v>
      </c>
      <c r="E97" s="239" t="s">
        <v>601</v>
      </c>
      <c r="F97" s="182">
        <v>5.95</v>
      </c>
      <c r="G97" s="182">
        <v>5.95</v>
      </c>
      <c r="H97" s="182"/>
      <c r="I97" s="182"/>
      <c r="J97" s="182"/>
    </row>
    <row r="98" spans="1:10" ht="26.25" customHeight="1">
      <c r="A98" s="55" t="s">
        <v>467</v>
      </c>
      <c r="B98" s="238"/>
      <c r="C98" s="238"/>
      <c r="D98" s="238"/>
      <c r="E98" s="247"/>
      <c r="F98" s="233">
        <f>SUM(F99,F103,F106,F109)</f>
        <v>145.41000000000003</v>
      </c>
      <c r="G98" s="233">
        <f>SUM(G99,G103,G106,G109)</f>
        <v>114.66000000000001</v>
      </c>
      <c r="H98" s="233">
        <f>SUM(H99,H103,H106,H109)</f>
        <v>11.39</v>
      </c>
      <c r="I98" s="233">
        <f>SUM(I99,I103,I106,I109)</f>
        <v>0.06</v>
      </c>
      <c r="J98" s="233">
        <f>SUM(J99,J103,J106,J109)</f>
        <v>19.3</v>
      </c>
    </row>
    <row r="99" spans="1:10" ht="18" customHeight="1">
      <c r="A99" s="55"/>
      <c r="B99" s="238" t="s">
        <v>439</v>
      </c>
      <c r="C99" s="238"/>
      <c r="D99" s="238"/>
      <c r="E99" s="239" t="s">
        <v>440</v>
      </c>
      <c r="F99" s="182">
        <v>116.43</v>
      </c>
      <c r="G99" s="182">
        <v>85.68</v>
      </c>
      <c r="H99" s="182">
        <v>11.39</v>
      </c>
      <c r="I99" s="182">
        <v>0.06</v>
      </c>
      <c r="J99" s="182">
        <v>19.3</v>
      </c>
    </row>
    <row r="100" spans="1:10" ht="18" customHeight="1">
      <c r="A100" s="55"/>
      <c r="B100" s="238"/>
      <c r="C100" s="238" t="s">
        <v>73</v>
      </c>
      <c r="D100" s="238"/>
      <c r="E100" s="239" t="s">
        <v>469</v>
      </c>
      <c r="F100" s="182">
        <v>116.43</v>
      </c>
      <c r="G100" s="182">
        <v>85.68</v>
      </c>
      <c r="H100" s="182">
        <v>11.39</v>
      </c>
      <c r="I100" s="182">
        <v>0.06</v>
      </c>
      <c r="J100" s="182">
        <v>19.3</v>
      </c>
    </row>
    <row r="101" spans="1:10" ht="18" customHeight="1">
      <c r="A101" s="55"/>
      <c r="B101" s="238"/>
      <c r="C101" s="238"/>
      <c r="D101" s="238" t="s">
        <v>74</v>
      </c>
      <c r="E101" s="239" t="s">
        <v>544</v>
      </c>
      <c r="F101" s="182">
        <v>19.3</v>
      </c>
      <c r="G101" s="182"/>
      <c r="H101" s="182"/>
      <c r="I101" s="182"/>
      <c r="J101" s="182">
        <v>19.3</v>
      </c>
    </row>
    <row r="102" spans="1:10" ht="18" customHeight="1">
      <c r="A102" s="55"/>
      <c r="B102" s="238"/>
      <c r="C102" s="238"/>
      <c r="D102" s="238" t="s">
        <v>114</v>
      </c>
      <c r="E102" s="239" t="s">
        <v>545</v>
      </c>
      <c r="F102" s="182">
        <v>97.13</v>
      </c>
      <c r="G102" s="182">
        <v>85.68</v>
      </c>
      <c r="H102" s="182">
        <v>11.39</v>
      </c>
      <c r="I102" s="182">
        <v>0.06</v>
      </c>
      <c r="J102" s="182"/>
    </row>
    <row r="103" spans="1:10" ht="18" customHeight="1">
      <c r="A103" s="55"/>
      <c r="B103" s="238" t="s">
        <v>65</v>
      </c>
      <c r="C103" s="238"/>
      <c r="D103" s="238"/>
      <c r="E103" s="252" t="s">
        <v>66</v>
      </c>
      <c r="F103" s="182">
        <v>13.84</v>
      </c>
      <c r="G103" s="182">
        <v>13.84</v>
      </c>
      <c r="H103" s="182"/>
      <c r="I103" s="182"/>
      <c r="J103" s="182"/>
    </row>
    <row r="104" spans="1:10" ht="18" customHeight="1">
      <c r="A104" s="55"/>
      <c r="B104" s="238"/>
      <c r="C104" s="238" t="s">
        <v>67</v>
      </c>
      <c r="D104" s="238"/>
      <c r="E104" s="239" t="s">
        <v>617</v>
      </c>
      <c r="F104" s="182">
        <v>13.84</v>
      </c>
      <c r="G104" s="182">
        <v>13.84</v>
      </c>
      <c r="H104" s="182"/>
      <c r="I104" s="182"/>
      <c r="J104" s="182"/>
    </row>
    <row r="105" spans="1:10" ht="18" customHeight="1">
      <c r="A105" s="55"/>
      <c r="B105" s="238"/>
      <c r="D105" s="238" t="s">
        <v>67</v>
      </c>
      <c r="E105" s="252" t="s">
        <v>475</v>
      </c>
      <c r="F105" s="182">
        <v>13.84</v>
      </c>
      <c r="G105" s="182">
        <v>13.84</v>
      </c>
      <c r="H105" s="182"/>
      <c r="I105" s="182"/>
      <c r="J105" s="182"/>
    </row>
    <row r="106" spans="1:10" ht="18" customHeight="1">
      <c r="A106" s="55"/>
      <c r="B106" s="238" t="s">
        <v>70</v>
      </c>
      <c r="C106" s="238"/>
      <c r="D106" s="238"/>
      <c r="E106" s="252" t="s">
        <v>71</v>
      </c>
      <c r="F106" s="182">
        <v>9.31</v>
      </c>
      <c r="G106" s="182">
        <v>9.31</v>
      </c>
      <c r="H106" s="182"/>
      <c r="I106" s="182"/>
      <c r="J106" s="182"/>
    </row>
    <row r="107" spans="1:10" ht="18" customHeight="1">
      <c r="A107" s="55"/>
      <c r="B107" s="238"/>
      <c r="C107" s="238" t="s">
        <v>72</v>
      </c>
      <c r="D107" s="238"/>
      <c r="E107" s="252" t="s">
        <v>614</v>
      </c>
      <c r="F107" s="182">
        <v>9.31</v>
      </c>
      <c r="G107" s="182">
        <v>9.31</v>
      </c>
      <c r="H107" s="182"/>
      <c r="I107" s="182"/>
      <c r="J107" s="182"/>
    </row>
    <row r="108" spans="1:10" ht="18" customHeight="1">
      <c r="A108" s="55"/>
      <c r="B108" s="238"/>
      <c r="C108" s="238"/>
      <c r="D108" s="238" t="s">
        <v>69</v>
      </c>
      <c r="E108" s="252" t="s">
        <v>615</v>
      </c>
      <c r="F108" s="182">
        <v>9.31</v>
      </c>
      <c r="G108" s="182">
        <v>9.31</v>
      </c>
      <c r="H108" s="182"/>
      <c r="I108" s="182"/>
      <c r="J108" s="182"/>
    </row>
    <row r="109" spans="1:10" ht="18" customHeight="1">
      <c r="A109" s="55"/>
      <c r="B109" s="238" t="s">
        <v>75</v>
      </c>
      <c r="C109" s="238"/>
      <c r="D109" s="238"/>
      <c r="E109" s="252" t="s">
        <v>76</v>
      </c>
      <c r="F109" s="182">
        <v>5.83</v>
      </c>
      <c r="G109" s="182">
        <v>5.83</v>
      </c>
      <c r="H109" s="182"/>
      <c r="I109" s="182"/>
      <c r="J109" s="182"/>
    </row>
    <row r="110" spans="1:10" ht="18" customHeight="1">
      <c r="A110" s="55"/>
      <c r="B110" s="238"/>
      <c r="C110" s="238" t="s">
        <v>69</v>
      </c>
      <c r="D110" s="238"/>
      <c r="E110" s="252" t="s">
        <v>616</v>
      </c>
      <c r="F110" s="182">
        <v>5.83</v>
      </c>
      <c r="G110" s="182">
        <v>5.83</v>
      </c>
      <c r="H110" s="182"/>
      <c r="I110" s="182"/>
      <c r="J110" s="182"/>
    </row>
    <row r="111" spans="1:10" ht="18" customHeight="1">
      <c r="A111" s="55"/>
      <c r="B111" s="238"/>
      <c r="C111" s="238"/>
      <c r="D111" s="238" t="s">
        <v>77</v>
      </c>
      <c r="E111" s="252" t="s">
        <v>601</v>
      </c>
      <c r="F111" s="182">
        <v>5.83</v>
      </c>
      <c r="G111" s="182">
        <v>5.83</v>
      </c>
      <c r="H111" s="182"/>
      <c r="I111" s="182"/>
      <c r="J111" s="182"/>
    </row>
    <row r="112" spans="1:10" ht="15">
      <c r="A112" s="285"/>
      <c r="B112" s="285"/>
      <c r="C112" s="285"/>
      <c r="D112" s="285"/>
      <c r="E112" s="285"/>
      <c r="F112" s="285"/>
      <c r="G112" s="285"/>
      <c r="H112" s="285"/>
      <c r="I112" s="285"/>
      <c r="J112" s="285"/>
    </row>
  </sheetData>
  <sheetProtection/>
  <mergeCells count="15">
    <mergeCell ref="A1:J1"/>
    <mergeCell ref="I2:J2"/>
    <mergeCell ref="I3:J3"/>
    <mergeCell ref="B4:D4"/>
    <mergeCell ref="F4:J4"/>
    <mergeCell ref="G5:I5"/>
    <mergeCell ref="A3:C3"/>
    <mergeCell ref="A112:J112"/>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N112"/>
  <sheetViews>
    <sheetView showGridLines="0" showZeros="0" zoomScalePageLayoutView="0" workbookViewId="0" topLeftCell="A103">
      <selection activeCell="G6" sqref="G6:M6"/>
    </sheetView>
  </sheetViews>
  <sheetFormatPr defaultColWidth="9.16015625" defaultRowHeight="11.25"/>
  <cols>
    <col min="1" max="1" width="22" style="33" bestFit="1" customWidth="1"/>
    <col min="2" max="4" width="6.83203125" style="33" customWidth="1"/>
    <col min="5" max="5" width="34.83203125" style="33" customWidth="1"/>
    <col min="6" max="6" width="18.16015625" style="33" customWidth="1"/>
    <col min="7" max="7" width="13.5" style="33" customWidth="1"/>
    <col min="8" max="8" width="12.16015625" style="33" customWidth="1"/>
    <col min="9" max="10" width="14.83203125" style="33" customWidth="1"/>
    <col min="11" max="11" width="11.66015625" style="33" customWidth="1"/>
    <col min="12" max="12" width="10.5" style="33" bestFit="1" customWidth="1"/>
    <col min="13" max="13" width="9.16015625" style="33" bestFit="1" customWidth="1"/>
    <col min="14" max="16384" width="9.16015625" style="33" customWidth="1"/>
  </cols>
  <sheetData>
    <row r="1" spans="1:13" ht="31.5" customHeight="1">
      <c r="A1" s="303" t="s">
        <v>90</v>
      </c>
      <c r="B1" s="303"/>
      <c r="C1" s="303"/>
      <c r="D1" s="303"/>
      <c r="E1" s="303"/>
      <c r="F1" s="303"/>
      <c r="G1" s="303"/>
      <c r="H1" s="303"/>
      <c r="I1" s="303"/>
      <c r="J1" s="303"/>
      <c r="K1" s="303"/>
      <c r="L1" s="303"/>
      <c r="M1" s="303"/>
    </row>
    <row r="2" spans="12:13" ht="15.75" customHeight="1">
      <c r="L2" s="280" t="s">
        <v>91</v>
      </c>
      <c r="M2" s="280"/>
    </row>
    <row r="3" spans="1:13" ht="18" customHeight="1">
      <c r="A3" s="177" t="s">
        <v>385</v>
      </c>
      <c r="B3" s="93"/>
      <c r="C3" s="93"/>
      <c r="D3" s="93"/>
      <c r="E3" s="93"/>
      <c r="F3" s="93"/>
      <c r="G3" s="93"/>
      <c r="H3" s="93"/>
      <c r="L3" s="309" t="s">
        <v>24</v>
      </c>
      <c r="M3" s="309"/>
    </row>
    <row r="4" spans="1:13" s="32" customFormat="1" ht="21.75" customHeight="1">
      <c r="A4" s="298" t="s">
        <v>45</v>
      </c>
      <c r="B4" s="298" t="s">
        <v>58</v>
      </c>
      <c r="C4" s="298"/>
      <c r="D4" s="298"/>
      <c r="E4" s="302" t="s">
        <v>59</v>
      </c>
      <c r="F4" s="302" t="s">
        <v>89</v>
      </c>
      <c r="G4" s="302"/>
      <c r="H4" s="302"/>
      <c r="I4" s="302"/>
      <c r="J4" s="302"/>
      <c r="K4" s="302"/>
      <c r="L4" s="302"/>
      <c r="M4" s="302"/>
    </row>
    <row r="5" spans="1:13" s="32" customFormat="1" ht="24">
      <c r="A5" s="298"/>
      <c r="B5" s="41" t="s">
        <v>60</v>
      </c>
      <c r="C5" s="41" t="s">
        <v>61</v>
      </c>
      <c r="D5" s="40" t="s">
        <v>62</v>
      </c>
      <c r="E5" s="302"/>
      <c r="F5" s="40" t="s">
        <v>48</v>
      </c>
      <c r="G5" s="21" t="s">
        <v>92</v>
      </c>
      <c r="H5" s="21" t="s">
        <v>93</v>
      </c>
      <c r="I5" s="21" t="s">
        <v>94</v>
      </c>
      <c r="J5" s="21" t="s">
        <v>95</v>
      </c>
      <c r="K5" s="21" t="s">
        <v>96</v>
      </c>
      <c r="L5" s="21" t="s">
        <v>97</v>
      </c>
      <c r="M5" s="21" t="s">
        <v>98</v>
      </c>
    </row>
    <row r="6" spans="1:13" s="32" customFormat="1" ht="27" customHeight="1">
      <c r="A6" s="41"/>
      <c r="B6" s="41"/>
      <c r="C6" s="41"/>
      <c r="D6" s="40"/>
      <c r="E6" s="40"/>
      <c r="F6" s="179">
        <f>SUM(F7,F22,F38,F53,F67,F82,F97)</f>
        <v>2873.04</v>
      </c>
      <c r="G6" s="179">
        <f>SUM(G7,G22,G38,G53,G67,G82,G97)</f>
        <v>1775.37</v>
      </c>
      <c r="H6" s="179">
        <f aca="true" t="shared" si="0" ref="H6:M6">SUM(H7,H22,H38,H53,H67,H82,H97)</f>
        <v>595.4300000000001</v>
      </c>
      <c r="I6" s="179">
        <f t="shared" si="0"/>
        <v>92.00000000000001</v>
      </c>
      <c r="J6" s="179">
        <f t="shared" si="0"/>
        <v>0</v>
      </c>
      <c r="K6" s="179">
        <f t="shared" si="0"/>
        <v>139.44</v>
      </c>
      <c r="L6" s="179">
        <f t="shared" si="0"/>
        <v>265.8</v>
      </c>
      <c r="M6" s="179">
        <f t="shared" si="0"/>
        <v>5</v>
      </c>
    </row>
    <row r="7" spans="1:14" s="32" customFormat="1" ht="24" customHeight="1">
      <c r="A7" s="178" t="s">
        <v>443</v>
      </c>
      <c r="B7" s="74"/>
      <c r="C7" s="74"/>
      <c r="D7" s="74"/>
      <c r="E7" s="75" t="s">
        <v>48</v>
      </c>
      <c r="F7" s="179">
        <f>SUM(G7:M7)</f>
        <v>1649.89</v>
      </c>
      <c r="G7" s="179">
        <v>909.24</v>
      </c>
      <c r="H7" s="179">
        <v>382.19</v>
      </c>
      <c r="I7" s="179">
        <v>70.22</v>
      </c>
      <c r="J7" s="179">
        <f>SUM(J8:J110)</f>
        <v>0</v>
      </c>
      <c r="K7" s="183">
        <v>22.44</v>
      </c>
      <c r="L7" s="183">
        <v>265.8</v>
      </c>
      <c r="M7" s="180"/>
      <c r="N7" s="181"/>
    </row>
    <row r="8" spans="1:14" ht="21.75" customHeight="1">
      <c r="A8" s="178"/>
      <c r="B8" s="28" t="s">
        <v>439</v>
      </c>
      <c r="C8" s="28"/>
      <c r="D8" s="28"/>
      <c r="E8" s="54" t="s">
        <v>440</v>
      </c>
      <c r="F8" s="231">
        <f>SUM(G8:M8)</f>
        <v>1315.1200000000001</v>
      </c>
      <c r="G8" s="182">
        <v>657.58</v>
      </c>
      <c r="H8" s="182">
        <v>368.6</v>
      </c>
      <c r="I8" s="182">
        <v>0.7</v>
      </c>
      <c r="J8" s="182"/>
      <c r="K8" s="201">
        <v>22.44</v>
      </c>
      <c r="L8" s="201">
        <v>265.8</v>
      </c>
      <c r="M8" s="170"/>
      <c r="N8" s="169"/>
    </row>
    <row r="9" spans="1:14" ht="21.75" customHeight="1">
      <c r="A9" s="55"/>
      <c r="B9" s="28"/>
      <c r="C9" s="28" t="s">
        <v>73</v>
      </c>
      <c r="D9" s="28"/>
      <c r="E9" s="185" t="s">
        <v>445</v>
      </c>
      <c r="F9" s="231">
        <f>SUM(G9:M9)</f>
        <v>1315.1200000000001</v>
      </c>
      <c r="G9" s="182">
        <v>657.58</v>
      </c>
      <c r="H9" s="182">
        <v>368.6</v>
      </c>
      <c r="I9" s="182">
        <v>0.7</v>
      </c>
      <c r="J9" s="182"/>
      <c r="K9" s="201">
        <v>22.44</v>
      </c>
      <c r="L9" s="201">
        <v>265.8</v>
      </c>
      <c r="M9" s="170"/>
      <c r="N9" s="169"/>
    </row>
    <row r="10" spans="1:14" ht="21.75" customHeight="1">
      <c r="A10" s="55"/>
      <c r="B10" s="28" t="s">
        <v>68</v>
      </c>
      <c r="C10" s="28" t="s">
        <v>68</v>
      </c>
      <c r="D10" s="28" t="s">
        <v>77</v>
      </c>
      <c r="E10" s="185" t="s">
        <v>446</v>
      </c>
      <c r="F10" s="231">
        <f>SUM(G10:M10)</f>
        <v>813.8800000000001</v>
      </c>
      <c r="G10" s="182">
        <v>657.58</v>
      </c>
      <c r="H10" s="182">
        <v>155.6</v>
      </c>
      <c r="I10" s="182">
        <v>0.7</v>
      </c>
      <c r="J10" s="182"/>
      <c r="K10" s="170"/>
      <c r="L10" s="170"/>
      <c r="M10" s="170"/>
      <c r="N10" s="169"/>
    </row>
    <row r="11" spans="1:14" ht="21.75" customHeight="1">
      <c r="A11" s="55"/>
      <c r="B11" s="28" t="s">
        <v>68</v>
      </c>
      <c r="C11" s="28" t="s">
        <v>68</v>
      </c>
      <c r="D11" s="28" t="s">
        <v>126</v>
      </c>
      <c r="E11" s="185" t="s">
        <v>447</v>
      </c>
      <c r="F11" s="231">
        <f>SUM(G11:M11)</f>
        <v>501.24</v>
      </c>
      <c r="G11" s="182"/>
      <c r="H11" s="182">
        <v>213</v>
      </c>
      <c r="I11" s="182"/>
      <c r="J11" s="182"/>
      <c r="K11" s="170">
        <v>22.44</v>
      </c>
      <c r="L11" s="170">
        <v>265.8</v>
      </c>
      <c r="M11" s="170"/>
      <c r="N11" s="169"/>
    </row>
    <row r="12" spans="1:14" ht="21.75" customHeight="1">
      <c r="A12" s="55"/>
      <c r="B12" s="28" t="s">
        <v>65</v>
      </c>
      <c r="C12" s="28"/>
      <c r="D12" s="28"/>
      <c r="E12" s="54" t="s">
        <v>66</v>
      </c>
      <c r="F12" s="231">
        <f aca="true" t="shared" si="1" ref="F12:F21">SUM(G12:M12)</f>
        <v>205.04000000000002</v>
      </c>
      <c r="G12" s="182">
        <v>121.93</v>
      </c>
      <c r="H12" s="182">
        <v>13.59</v>
      </c>
      <c r="I12" s="182">
        <v>69.52</v>
      </c>
      <c r="J12" s="182"/>
      <c r="K12" s="170"/>
      <c r="L12" s="170"/>
      <c r="M12" s="170"/>
      <c r="N12" s="169"/>
    </row>
    <row r="13" spans="1:14" ht="21.75" customHeight="1">
      <c r="A13" s="55"/>
      <c r="B13" s="28"/>
      <c r="C13" s="28" t="s">
        <v>67</v>
      </c>
      <c r="D13" s="28"/>
      <c r="E13" s="185" t="s">
        <v>448</v>
      </c>
      <c r="F13" s="231">
        <f t="shared" si="1"/>
        <v>205.04000000000002</v>
      </c>
      <c r="G13" s="182">
        <v>121.93</v>
      </c>
      <c r="H13" s="182">
        <v>13.59</v>
      </c>
      <c r="I13" s="182">
        <v>69.52</v>
      </c>
      <c r="J13" s="182"/>
      <c r="K13" s="170"/>
      <c r="L13" s="170"/>
      <c r="M13" s="170"/>
      <c r="N13" s="169"/>
    </row>
    <row r="14" spans="1:14" ht="21.75" customHeight="1">
      <c r="A14" s="55"/>
      <c r="B14" s="28" t="s">
        <v>68</v>
      </c>
      <c r="C14" s="28" t="s">
        <v>68</v>
      </c>
      <c r="D14" s="28" t="s">
        <v>77</v>
      </c>
      <c r="E14" s="185" t="s">
        <v>449</v>
      </c>
      <c r="F14" s="231">
        <f t="shared" si="1"/>
        <v>83.11</v>
      </c>
      <c r="G14" s="182"/>
      <c r="H14" s="182">
        <v>13.59</v>
      </c>
      <c r="I14" s="182">
        <v>69.52</v>
      </c>
      <c r="J14" s="182"/>
      <c r="K14" s="170"/>
      <c r="L14" s="170"/>
      <c r="M14" s="170"/>
      <c r="N14" s="169"/>
    </row>
    <row r="15" spans="1:14" ht="21.75" customHeight="1">
      <c r="A15" s="55"/>
      <c r="B15" s="28" t="s">
        <v>68</v>
      </c>
      <c r="C15" s="28" t="s">
        <v>68</v>
      </c>
      <c r="D15" s="28" t="s">
        <v>67</v>
      </c>
      <c r="E15" s="185" t="s">
        <v>450</v>
      </c>
      <c r="F15" s="231">
        <f t="shared" si="1"/>
        <v>121.93</v>
      </c>
      <c r="G15" s="182">
        <v>121.93</v>
      </c>
      <c r="H15" s="182"/>
      <c r="I15" s="182"/>
      <c r="J15" s="182"/>
      <c r="K15" s="170"/>
      <c r="L15" s="170"/>
      <c r="M15" s="170"/>
      <c r="N15" s="169"/>
    </row>
    <row r="16" spans="1:14" ht="21.75" customHeight="1">
      <c r="A16" s="55"/>
      <c r="B16" s="28" t="s">
        <v>70</v>
      </c>
      <c r="C16" s="28"/>
      <c r="D16" s="28"/>
      <c r="E16" s="54" t="s">
        <v>71</v>
      </c>
      <c r="F16" s="231">
        <f t="shared" si="1"/>
        <v>57.6</v>
      </c>
      <c r="G16" s="182">
        <v>57.6</v>
      </c>
      <c r="H16" s="182"/>
      <c r="I16" s="182"/>
      <c r="J16" s="182"/>
      <c r="K16" s="170"/>
      <c r="L16" s="170"/>
      <c r="M16" s="170"/>
      <c r="N16" s="169"/>
    </row>
    <row r="17" spans="1:14" ht="21.75" customHeight="1">
      <c r="A17" s="55"/>
      <c r="B17" s="28"/>
      <c r="C17" s="28" t="s">
        <v>72</v>
      </c>
      <c r="D17" s="28"/>
      <c r="E17" s="185" t="s">
        <v>451</v>
      </c>
      <c r="F17" s="231">
        <f t="shared" si="1"/>
        <v>57.6</v>
      </c>
      <c r="G17" s="182">
        <v>57.6</v>
      </c>
      <c r="H17" s="182"/>
      <c r="I17" s="182"/>
      <c r="J17" s="182"/>
      <c r="K17" s="170"/>
      <c r="L17" s="170"/>
      <c r="M17" s="170"/>
      <c r="N17" s="169"/>
    </row>
    <row r="18" spans="1:14" ht="21.75" customHeight="1">
      <c r="A18" s="55"/>
      <c r="B18" s="28" t="s">
        <v>68</v>
      </c>
      <c r="C18" s="28" t="s">
        <v>68</v>
      </c>
      <c r="D18" s="28" t="s">
        <v>77</v>
      </c>
      <c r="E18" s="185" t="s">
        <v>452</v>
      </c>
      <c r="F18" s="231">
        <f>SUM(G18:M18)</f>
        <v>57.6</v>
      </c>
      <c r="G18" s="182">
        <v>57.6</v>
      </c>
      <c r="H18" s="182"/>
      <c r="I18" s="182"/>
      <c r="J18" s="182"/>
      <c r="K18" s="170"/>
      <c r="L18" s="170"/>
      <c r="M18" s="170"/>
      <c r="N18" s="169"/>
    </row>
    <row r="19" spans="1:14" ht="21.75" customHeight="1">
      <c r="A19" s="55"/>
      <c r="B19" s="28" t="s">
        <v>75</v>
      </c>
      <c r="C19" s="28"/>
      <c r="D19" s="28"/>
      <c r="E19" s="54" t="s">
        <v>76</v>
      </c>
      <c r="F19" s="231">
        <f t="shared" si="1"/>
        <v>72.13</v>
      </c>
      <c r="G19" s="182">
        <v>72.13</v>
      </c>
      <c r="H19" s="182"/>
      <c r="I19" s="182"/>
      <c r="J19" s="182"/>
      <c r="K19" s="170"/>
      <c r="L19" s="170"/>
      <c r="M19" s="170"/>
      <c r="N19" s="169"/>
    </row>
    <row r="20" spans="1:14" ht="21.75" customHeight="1">
      <c r="A20" s="55"/>
      <c r="B20" s="28"/>
      <c r="C20" s="28" t="s">
        <v>69</v>
      </c>
      <c r="D20" s="28"/>
      <c r="E20" s="185" t="s">
        <v>453</v>
      </c>
      <c r="F20" s="231">
        <f t="shared" si="1"/>
        <v>72.13</v>
      </c>
      <c r="G20" s="182">
        <v>72.13</v>
      </c>
      <c r="H20" s="182"/>
      <c r="I20" s="182"/>
      <c r="J20" s="182"/>
      <c r="K20" s="170"/>
      <c r="L20" s="170"/>
      <c r="M20" s="170"/>
      <c r="N20" s="169"/>
    </row>
    <row r="21" spans="1:14" ht="21.75" customHeight="1">
      <c r="A21" s="55"/>
      <c r="B21" s="28" t="s">
        <v>68</v>
      </c>
      <c r="C21" s="28" t="s">
        <v>68</v>
      </c>
      <c r="D21" s="28" t="s">
        <v>77</v>
      </c>
      <c r="E21" s="185" t="s">
        <v>454</v>
      </c>
      <c r="F21" s="231">
        <f t="shared" si="1"/>
        <v>72.13</v>
      </c>
      <c r="G21" s="182">
        <v>72.13</v>
      </c>
      <c r="H21" s="182"/>
      <c r="I21" s="182"/>
      <c r="J21" s="182"/>
      <c r="K21" s="170"/>
      <c r="L21" s="170"/>
      <c r="M21" s="170"/>
      <c r="N21" s="169"/>
    </row>
    <row r="22" spans="1:14" ht="29.25" customHeight="1">
      <c r="A22" s="205" t="s">
        <v>468</v>
      </c>
      <c r="B22" s="206"/>
      <c r="C22" s="206"/>
      <c r="D22" s="206"/>
      <c r="E22" s="207"/>
      <c r="F22" s="184">
        <f>SUM(F23,F28,F32,F35)</f>
        <v>177.05999999999997</v>
      </c>
      <c r="G22" s="184">
        <f>SUM(G23,G28,G32,G35)</f>
        <v>138.72</v>
      </c>
      <c r="H22" s="184">
        <f>SUM(H23,H28,H32,H35)</f>
        <v>32.79</v>
      </c>
      <c r="I22" s="184">
        <f>SUM(I23,I28,I32,I35)</f>
        <v>5.55</v>
      </c>
      <c r="J22" s="182"/>
      <c r="K22" s="170"/>
      <c r="L22" s="170"/>
      <c r="M22" s="170"/>
      <c r="N22" s="169"/>
    </row>
    <row r="23" spans="1:14" ht="21.75" customHeight="1">
      <c r="A23" s="55"/>
      <c r="B23" s="203" t="s">
        <v>439</v>
      </c>
      <c r="C23" s="203"/>
      <c r="D23" s="203"/>
      <c r="E23" s="204" t="s">
        <v>440</v>
      </c>
      <c r="F23" s="182">
        <v>132.63</v>
      </c>
      <c r="G23" s="182">
        <v>100.61</v>
      </c>
      <c r="H23" s="182">
        <v>30.99</v>
      </c>
      <c r="I23" s="182">
        <v>1.03</v>
      </c>
      <c r="J23" s="182"/>
      <c r="K23" s="170"/>
      <c r="L23" s="170"/>
      <c r="M23" s="170"/>
      <c r="N23" s="169"/>
    </row>
    <row r="24" spans="1:14" ht="21.75" customHeight="1">
      <c r="A24" s="55"/>
      <c r="B24" s="203"/>
      <c r="C24" s="203" t="s">
        <v>73</v>
      </c>
      <c r="D24" s="203"/>
      <c r="E24" s="204" t="s">
        <v>469</v>
      </c>
      <c r="F24" s="182">
        <v>132.63</v>
      </c>
      <c r="G24" s="182">
        <v>100.61</v>
      </c>
      <c r="H24" s="182">
        <v>30.99</v>
      </c>
      <c r="I24" s="182">
        <v>1.03</v>
      </c>
      <c r="J24" s="182"/>
      <c r="K24" s="170"/>
      <c r="L24" s="170"/>
      <c r="M24" s="170"/>
      <c r="N24" s="169"/>
    </row>
    <row r="25" spans="1:14" ht="21.75" customHeight="1">
      <c r="A25" s="55"/>
      <c r="B25" s="203"/>
      <c r="C25" s="203"/>
      <c r="D25" s="203" t="s">
        <v>77</v>
      </c>
      <c r="E25" s="204" t="s">
        <v>470</v>
      </c>
      <c r="F25" s="182">
        <v>123.83</v>
      </c>
      <c r="G25" s="182">
        <v>98.19</v>
      </c>
      <c r="H25" s="182">
        <v>24.61</v>
      </c>
      <c r="I25" s="182">
        <v>1.03</v>
      </c>
      <c r="J25" s="182"/>
      <c r="K25" s="170"/>
      <c r="L25" s="170"/>
      <c r="M25" s="170"/>
      <c r="N25" s="169"/>
    </row>
    <row r="26" spans="1:14" ht="21.75" customHeight="1">
      <c r="A26" s="55"/>
      <c r="B26" s="203"/>
      <c r="C26" s="203"/>
      <c r="D26" s="203" t="s">
        <v>69</v>
      </c>
      <c r="E26" s="204" t="s">
        <v>471</v>
      </c>
      <c r="F26" s="182">
        <v>2.42</v>
      </c>
      <c r="G26" s="182">
        <v>2.42</v>
      </c>
      <c r="H26" s="182"/>
      <c r="I26" s="182"/>
      <c r="J26" s="182"/>
      <c r="K26" s="170"/>
      <c r="L26" s="170"/>
      <c r="M26" s="170"/>
      <c r="N26" s="169"/>
    </row>
    <row r="27" spans="1:14" ht="21.75" customHeight="1">
      <c r="A27" s="55"/>
      <c r="B27" s="203"/>
      <c r="C27" s="203"/>
      <c r="D27" s="203" t="s">
        <v>126</v>
      </c>
      <c r="E27" s="204" t="s">
        <v>472</v>
      </c>
      <c r="F27" s="182">
        <v>6.38</v>
      </c>
      <c r="G27" s="182"/>
      <c r="H27" s="182">
        <v>6.38</v>
      </c>
      <c r="I27" s="182"/>
      <c r="J27" s="182"/>
      <c r="K27" s="170"/>
      <c r="L27" s="170"/>
      <c r="M27" s="170"/>
      <c r="N27" s="169"/>
    </row>
    <row r="28" spans="1:14" ht="21.75" customHeight="1">
      <c r="A28" s="55"/>
      <c r="B28" s="203" t="s">
        <v>65</v>
      </c>
      <c r="C28" s="203"/>
      <c r="D28" s="203"/>
      <c r="E28" s="204" t="s">
        <v>66</v>
      </c>
      <c r="F28" s="182">
        <v>24.33</v>
      </c>
      <c r="G28" s="182">
        <v>18.01</v>
      </c>
      <c r="H28" s="182">
        <v>1.8</v>
      </c>
      <c r="I28" s="182">
        <v>4.52</v>
      </c>
      <c r="J28" s="182"/>
      <c r="K28" s="170"/>
      <c r="L28" s="170"/>
      <c r="M28" s="170"/>
      <c r="N28" s="169"/>
    </row>
    <row r="29" spans="1:14" ht="21.75" customHeight="1">
      <c r="A29" s="55"/>
      <c r="B29" s="203"/>
      <c r="C29" s="203" t="s">
        <v>67</v>
      </c>
      <c r="D29" s="203"/>
      <c r="E29" s="204" t="s">
        <v>473</v>
      </c>
      <c r="F29" s="182">
        <v>24.33</v>
      </c>
      <c r="G29" s="182">
        <v>18.01</v>
      </c>
      <c r="H29" s="182">
        <v>1.8</v>
      </c>
      <c r="I29" s="182">
        <v>4.52</v>
      </c>
      <c r="J29" s="182"/>
      <c r="K29" s="170"/>
      <c r="L29" s="170"/>
      <c r="M29" s="170"/>
      <c r="N29" s="169"/>
    </row>
    <row r="30" spans="1:14" ht="21.75" customHeight="1">
      <c r="A30" s="55"/>
      <c r="B30" s="203"/>
      <c r="C30" s="203"/>
      <c r="D30" s="203" t="s">
        <v>77</v>
      </c>
      <c r="E30" s="204" t="s">
        <v>474</v>
      </c>
      <c r="F30" s="182">
        <v>6.32</v>
      </c>
      <c r="G30" s="182"/>
      <c r="H30" s="182">
        <v>1.8</v>
      </c>
      <c r="I30" s="182">
        <v>4.52</v>
      </c>
      <c r="J30" s="182"/>
      <c r="K30" s="170"/>
      <c r="L30" s="170"/>
      <c r="M30" s="170"/>
      <c r="N30" s="169"/>
    </row>
    <row r="31" spans="1:14" ht="21.75" customHeight="1">
      <c r="A31" s="55"/>
      <c r="B31" s="203"/>
      <c r="C31" s="203"/>
      <c r="D31" s="203" t="s">
        <v>67</v>
      </c>
      <c r="E31" s="204" t="s">
        <v>475</v>
      </c>
      <c r="F31" s="182">
        <v>18.01</v>
      </c>
      <c r="G31" s="182">
        <v>18.01</v>
      </c>
      <c r="H31" s="182"/>
      <c r="I31" s="182"/>
      <c r="J31" s="182"/>
      <c r="K31" s="170"/>
      <c r="L31" s="170"/>
      <c r="M31" s="170"/>
      <c r="N31" s="169"/>
    </row>
    <row r="32" spans="1:14" ht="21.75" customHeight="1">
      <c r="A32" s="55"/>
      <c r="B32" s="203" t="s">
        <v>70</v>
      </c>
      <c r="C32" s="203"/>
      <c r="D32" s="203"/>
      <c r="E32" s="204" t="s">
        <v>71</v>
      </c>
      <c r="F32" s="182">
        <v>9.35</v>
      </c>
      <c r="G32" s="182">
        <v>9.35</v>
      </c>
      <c r="H32" s="182"/>
      <c r="I32" s="182"/>
      <c r="J32" s="182"/>
      <c r="K32" s="170"/>
      <c r="L32" s="170"/>
      <c r="M32" s="170"/>
      <c r="N32" s="169"/>
    </row>
    <row r="33" spans="1:14" ht="21.75" customHeight="1">
      <c r="A33" s="55"/>
      <c r="B33" s="203"/>
      <c r="C33" s="203" t="s">
        <v>72</v>
      </c>
      <c r="D33" s="203"/>
      <c r="E33" s="204" t="s">
        <v>476</v>
      </c>
      <c r="F33" s="182">
        <v>9.35</v>
      </c>
      <c r="G33" s="182">
        <v>9.35</v>
      </c>
      <c r="H33" s="182"/>
      <c r="I33" s="182"/>
      <c r="J33" s="182"/>
      <c r="K33" s="170"/>
      <c r="L33" s="170"/>
      <c r="M33" s="170"/>
      <c r="N33" s="169"/>
    </row>
    <row r="34" spans="1:14" ht="21.75" customHeight="1">
      <c r="A34" s="55"/>
      <c r="B34" s="203"/>
      <c r="C34" s="203"/>
      <c r="D34" s="203" t="s">
        <v>77</v>
      </c>
      <c r="E34" s="204" t="s">
        <v>477</v>
      </c>
      <c r="F34" s="182">
        <v>9.35</v>
      </c>
      <c r="G34" s="182">
        <v>9.35</v>
      </c>
      <c r="H34" s="182"/>
      <c r="I34" s="182"/>
      <c r="J34" s="182"/>
      <c r="K34" s="170"/>
      <c r="L34" s="170"/>
      <c r="M34" s="170"/>
      <c r="N34" s="169"/>
    </row>
    <row r="35" spans="1:14" ht="21.75" customHeight="1">
      <c r="A35" s="55"/>
      <c r="B35" s="203" t="s">
        <v>75</v>
      </c>
      <c r="C35" s="203"/>
      <c r="D35" s="203"/>
      <c r="E35" s="204" t="s">
        <v>76</v>
      </c>
      <c r="F35" s="182">
        <v>10.75</v>
      </c>
      <c r="G35" s="182">
        <v>10.75</v>
      </c>
      <c r="H35" s="182"/>
      <c r="I35" s="182"/>
      <c r="J35" s="182"/>
      <c r="K35" s="170"/>
      <c r="L35" s="170"/>
      <c r="M35" s="170"/>
      <c r="N35" s="169"/>
    </row>
    <row r="36" spans="1:13" ht="21.75" customHeight="1">
      <c r="A36" s="55"/>
      <c r="B36" s="203"/>
      <c r="C36" s="203" t="s">
        <v>69</v>
      </c>
      <c r="D36" s="203"/>
      <c r="E36" s="204" t="s">
        <v>478</v>
      </c>
      <c r="F36" s="182">
        <v>10.75</v>
      </c>
      <c r="G36" s="182">
        <v>10.75</v>
      </c>
      <c r="H36" s="182"/>
      <c r="I36" s="182"/>
      <c r="J36" s="182"/>
      <c r="K36" s="170"/>
      <c r="L36" s="170"/>
      <c r="M36" s="170"/>
    </row>
    <row r="37" spans="1:13" ht="21.75" customHeight="1">
      <c r="A37" s="55"/>
      <c r="B37" s="203"/>
      <c r="C37" s="203"/>
      <c r="D37" s="203" t="s">
        <v>77</v>
      </c>
      <c r="E37" s="204" t="s">
        <v>479</v>
      </c>
      <c r="F37" s="182">
        <v>10.75</v>
      </c>
      <c r="G37" s="182">
        <v>10.75</v>
      </c>
      <c r="H37" s="182"/>
      <c r="I37" s="182"/>
      <c r="J37" s="182"/>
      <c r="K37" s="170"/>
      <c r="L37" s="170"/>
      <c r="M37" s="170"/>
    </row>
    <row r="38" spans="1:13" ht="29.25" customHeight="1">
      <c r="A38" s="196" t="s">
        <v>463</v>
      </c>
      <c r="B38" s="28"/>
      <c r="C38" s="28"/>
      <c r="D38" s="28"/>
      <c r="E38" s="185"/>
      <c r="F38" s="233">
        <f aca="true" t="shared" si="2" ref="F38:K38">SUM(F39,F43,F47,F50)</f>
        <v>322.37</v>
      </c>
      <c r="G38" s="233">
        <f t="shared" si="2"/>
        <v>148.85000000000002</v>
      </c>
      <c r="H38" s="233">
        <f t="shared" si="2"/>
        <v>48.1</v>
      </c>
      <c r="I38" s="233">
        <f t="shared" si="2"/>
        <v>10.42</v>
      </c>
      <c r="J38" s="233">
        <f t="shared" si="2"/>
        <v>0</v>
      </c>
      <c r="K38" s="233">
        <f t="shared" si="2"/>
        <v>115</v>
      </c>
      <c r="L38" s="170"/>
      <c r="M38" s="170"/>
    </row>
    <row r="39" spans="1:13" ht="21.75" customHeight="1">
      <c r="A39" s="55"/>
      <c r="B39" s="206" t="s">
        <v>492</v>
      </c>
      <c r="C39" s="206"/>
      <c r="D39" s="206"/>
      <c r="E39" s="207" t="s">
        <v>493</v>
      </c>
      <c r="F39" s="231">
        <f aca="true" t="shared" si="3" ref="F39:F52">SUM(G39:M39)</f>
        <v>271.5</v>
      </c>
      <c r="G39" s="218">
        <v>109.51</v>
      </c>
      <c r="H39" s="218">
        <v>46.96</v>
      </c>
      <c r="I39" s="218">
        <v>0.03</v>
      </c>
      <c r="J39" s="218"/>
      <c r="K39" s="219">
        <v>115</v>
      </c>
      <c r="L39" s="219"/>
      <c r="M39" s="219"/>
    </row>
    <row r="40" spans="1:13" ht="21.75" customHeight="1">
      <c r="A40" s="55"/>
      <c r="B40" s="206"/>
      <c r="C40" s="206" t="s">
        <v>494</v>
      </c>
      <c r="D40" s="206"/>
      <c r="E40" s="239" t="s">
        <v>586</v>
      </c>
      <c r="F40" s="231">
        <f t="shared" si="3"/>
        <v>271.5</v>
      </c>
      <c r="G40" s="218">
        <v>109.51</v>
      </c>
      <c r="H40" s="218">
        <v>46.96</v>
      </c>
      <c r="I40" s="218">
        <v>0.03</v>
      </c>
      <c r="J40" s="218"/>
      <c r="K40" s="219">
        <v>115</v>
      </c>
      <c r="L40" s="219"/>
      <c r="M40" s="219"/>
    </row>
    <row r="41" spans="1:13" ht="21.75" customHeight="1">
      <c r="A41" s="55"/>
      <c r="B41" s="206"/>
      <c r="C41" s="206"/>
      <c r="D41" s="206" t="s">
        <v>495</v>
      </c>
      <c r="E41" s="239" t="s">
        <v>587</v>
      </c>
      <c r="F41" s="231">
        <f t="shared" si="3"/>
        <v>138.18</v>
      </c>
      <c r="G41" s="218">
        <v>106.94</v>
      </c>
      <c r="H41" s="218">
        <v>31.21</v>
      </c>
      <c r="I41" s="218">
        <v>0.03</v>
      </c>
      <c r="J41" s="218"/>
      <c r="K41" s="219"/>
      <c r="L41" s="219"/>
      <c r="M41" s="219"/>
    </row>
    <row r="42" spans="1:13" ht="21.75" customHeight="1">
      <c r="A42" s="55"/>
      <c r="B42" s="206"/>
      <c r="C42" s="206"/>
      <c r="D42" s="206" t="s">
        <v>496</v>
      </c>
      <c r="E42" s="239" t="s">
        <v>588</v>
      </c>
      <c r="F42" s="231">
        <f t="shared" si="3"/>
        <v>133.32</v>
      </c>
      <c r="G42" s="218">
        <v>2.57</v>
      </c>
      <c r="H42" s="218">
        <v>15.75</v>
      </c>
      <c r="I42" s="218"/>
      <c r="J42" s="218"/>
      <c r="K42" s="219">
        <v>115</v>
      </c>
      <c r="L42" s="219"/>
      <c r="M42" s="219"/>
    </row>
    <row r="43" spans="1:13" ht="21.75" customHeight="1">
      <c r="A43" s="55"/>
      <c r="B43" s="206" t="s">
        <v>497</v>
      </c>
      <c r="C43" s="206"/>
      <c r="D43" s="206"/>
      <c r="E43" s="207" t="s">
        <v>498</v>
      </c>
      <c r="F43" s="231">
        <f t="shared" si="3"/>
        <v>31.220000000000002</v>
      </c>
      <c r="G43" s="218">
        <v>19.69</v>
      </c>
      <c r="H43" s="218">
        <v>1.14</v>
      </c>
      <c r="I43" s="218">
        <v>10.39</v>
      </c>
      <c r="J43" s="218"/>
      <c r="K43" s="219"/>
      <c r="L43" s="219"/>
      <c r="M43" s="219"/>
    </row>
    <row r="44" spans="1:13" ht="21.75" customHeight="1">
      <c r="A44" s="55"/>
      <c r="B44" s="206"/>
      <c r="C44" s="206" t="s">
        <v>499</v>
      </c>
      <c r="D44" s="206"/>
      <c r="E44" s="239" t="s">
        <v>589</v>
      </c>
      <c r="F44" s="231">
        <f t="shared" si="3"/>
        <v>31.220000000000002</v>
      </c>
      <c r="G44" s="218">
        <v>19.69</v>
      </c>
      <c r="H44" s="218">
        <v>1.14</v>
      </c>
      <c r="I44" s="218">
        <v>10.39</v>
      </c>
      <c r="J44" s="218"/>
      <c r="K44" s="219"/>
      <c r="L44" s="219"/>
      <c r="M44" s="219"/>
    </row>
    <row r="45" spans="1:13" ht="21.75" customHeight="1">
      <c r="A45" s="55"/>
      <c r="B45" s="206"/>
      <c r="C45" s="206"/>
      <c r="D45" s="206" t="s">
        <v>495</v>
      </c>
      <c r="E45" s="239" t="s">
        <v>590</v>
      </c>
      <c r="F45" s="231">
        <f t="shared" si="3"/>
        <v>11.530000000000001</v>
      </c>
      <c r="G45" s="218"/>
      <c r="H45" s="218">
        <v>1.14</v>
      </c>
      <c r="I45" s="218">
        <v>10.39</v>
      </c>
      <c r="J45" s="218"/>
      <c r="K45" s="219"/>
      <c r="L45" s="219"/>
      <c r="M45" s="219"/>
    </row>
    <row r="46" spans="1:13" ht="21.75" customHeight="1">
      <c r="A46" s="55"/>
      <c r="B46" s="206"/>
      <c r="C46" s="206"/>
      <c r="D46" s="206" t="s">
        <v>499</v>
      </c>
      <c r="E46" s="239" t="s">
        <v>591</v>
      </c>
      <c r="F46" s="231">
        <f t="shared" si="3"/>
        <v>19.69</v>
      </c>
      <c r="G46" s="218">
        <v>19.69</v>
      </c>
      <c r="H46" s="218"/>
      <c r="I46" s="218"/>
      <c r="J46" s="218"/>
      <c r="K46" s="219"/>
      <c r="L46" s="219"/>
      <c r="M46" s="219"/>
    </row>
    <row r="47" spans="1:13" ht="21.75" customHeight="1">
      <c r="A47" s="55"/>
      <c r="B47" s="206" t="s">
        <v>500</v>
      </c>
      <c r="C47" s="206"/>
      <c r="D47" s="206"/>
      <c r="E47" s="207" t="s">
        <v>501</v>
      </c>
      <c r="F47" s="231">
        <f t="shared" si="3"/>
        <v>7.94</v>
      </c>
      <c r="G47" s="218">
        <v>7.94</v>
      </c>
      <c r="H47" s="218"/>
      <c r="I47" s="218"/>
      <c r="J47" s="218"/>
      <c r="K47" s="219"/>
      <c r="L47" s="219"/>
      <c r="M47" s="219"/>
    </row>
    <row r="48" spans="1:13" ht="21.75" customHeight="1">
      <c r="A48" s="55"/>
      <c r="B48" s="206"/>
      <c r="C48" s="206" t="s">
        <v>502</v>
      </c>
      <c r="D48" s="206"/>
      <c r="E48" s="239" t="s">
        <v>592</v>
      </c>
      <c r="F48" s="231">
        <f t="shared" si="3"/>
        <v>7.94</v>
      </c>
      <c r="G48" s="218">
        <v>7.94</v>
      </c>
      <c r="H48" s="218"/>
      <c r="I48" s="218"/>
      <c r="J48" s="218"/>
      <c r="K48" s="219"/>
      <c r="L48" s="219"/>
      <c r="M48" s="219"/>
    </row>
    <row r="49" spans="1:13" ht="21.75" customHeight="1">
      <c r="A49" s="55"/>
      <c r="B49" s="206"/>
      <c r="C49" s="206"/>
      <c r="D49" s="206" t="s">
        <v>495</v>
      </c>
      <c r="E49" s="239" t="s">
        <v>593</v>
      </c>
      <c r="F49" s="231">
        <f t="shared" si="3"/>
        <v>7.94</v>
      </c>
      <c r="G49" s="218">
        <v>7.94</v>
      </c>
      <c r="H49" s="218"/>
      <c r="I49" s="218"/>
      <c r="J49" s="218"/>
      <c r="K49" s="219"/>
      <c r="L49" s="219"/>
      <c r="M49" s="219"/>
    </row>
    <row r="50" spans="1:13" ht="21.75" customHeight="1">
      <c r="A50" s="55"/>
      <c r="B50" s="206" t="s">
        <v>503</v>
      </c>
      <c r="C50" s="206"/>
      <c r="D50" s="206"/>
      <c r="E50" s="207" t="s">
        <v>504</v>
      </c>
      <c r="F50" s="231">
        <f t="shared" si="3"/>
        <v>11.71</v>
      </c>
      <c r="G50" s="218">
        <v>11.71</v>
      </c>
      <c r="H50" s="218"/>
      <c r="I50" s="218"/>
      <c r="J50" s="218"/>
      <c r="K50" s="219"/>
      <c r="L50" s="219"/>
      <c r="M50" s="219"/>
    </row>
    <row r="51" spans="1:13" ht="21.75" customHeight="1">
      <c r="A51" s="55"/>
      <c r="B51" s="206"/>
      <c r="C51" s="206" t="s">
        <v>496</v>
      </c>
      <c r="D51" s="206"/>
      <c r="E51" s="239" t="s">
        <v>594</v>
      </c>
      <c r="F51" s="231">
        <f t="shared" si="3"/>
        <v>11.71</v>
      </c>
      <c r="G51" s="218">
        <v>11.71</v>
      </c>
      <c r="H51" s="218"/>
      <c r="I51" s="218"/>
      <c r="J51" s="218"/>
      <c r="K51" s="219"/>
      <c r="L51" s="219"/>
      <c r="M51" s="219"/>
    </row>
    <row r="52" spans="1:13" ht="21.75" customHeight="1">
      <c r="A52" s="55"/>
      <c r="B52" s="206"/>
      <c r="C52" s="206"/>
      <c r="D52" s="206" t="s">
        <v>495</v>
      </c>
      <c r="E52" s="239" t="s">
        <v>595</v>
      </c>
      <c r="F52" s="231">
        <f t="shared" si="3"/>
        <v>11.71</v>
      </c>
      <c r="G52" s="218">
        <v>11.71</v>
      </c>
      <c r="H52" s="218"/>
      <c r="I52" s="218"/>
      <c r="J52" s="218"/>
      <c r="K52" s="219"/>
      <c r="L52" s="219"/>
      <c r="M52" s="219"/>
    </row>
    <row r="53" spans="1:13" ht="22.5" customHeight="1">
      <c r="A53" s="199" t="s">
        <v>464</v>
      </c>
      <c r="B53" s="28"/>
      <c r="C53" s="28"/>
      <c r="D53" s="28"/>
      <c r="E53" s="54"/>
      <c r="F53" s="217">
        <f>SUM(F54,F58,F61,F64)</f>
        <v>67.94</v>
      </c>
      <c r="G53" s="217">
        <f aca="true" t="shared" si="4" ref="G53:M53">SUM(G54,G58,G61,G64)</f>
        <v>59.629999999999995</v>
      </c>
      <c r="H53" s="217">
        <f t="shared" si="4"/>
        <v>3.3</v>
      </c>
      <c r="I53" s="217">
        <f t="shared" si="4"/>
        <v>0.01</v>
      </c>
      <c r="J53" s="217">
        <f t="shared" si="4"/>
        <v>0</v>
      </c>
      <c r="K53" s="217">
        <f t="shared" si="4"/>
        <v>0</v>
      </c>
      <c r="L53" s="217">
        <f t="shared" si="4"/>
        <v>0</v>
      </c>
      <c r="M53" s="217">
        <f t="shared" si="4"/>
        <v>5</v>
      </c>
    </row>
    <row r="54" spans="1:13" ht="21.75" customHeight="1">
      <c r="A54" s="55"/>
      <c r="B54" s="206" t="s">
        <v>439</v>
      </c>
      <c r="C54" s="206"/>
      <c r="D54" s="206"/>
      <c r="E54" s="221" t="s">
        <v>440</v>
      </c>
      <c r="F54" s="182">
        <v>52.25</v>
      </c>
      <c r="G54" s="182">
        <v>43.94</v>
      </c>
      <c r="H54" s="182">
        <v>3.3</v>
      </c>
      <c r="I54" s="182">
        <v>0.01</v>
      </c>
      <c r="J54" s="182"/>
      <c r="K54" s="182"/>
      <c r="L54" s="182"/>
      <c r="M54" s="182">
        <v>5</v>
      </c>
    </row>
    <row r="55" spans="1:13" ht="21.75" customHeight="1">
      <c r="A55" s="55"/>
      <c r="B55" s="206"/>
      <c r="C55" s="206" t="s">
        <v>73</v>
      </c>
      <c r="D55" s="206"/>
      <c r="E55" s="247" t="s">
        <v>445</v>
      </c>
      <c r="F55" s="182">
        <v>52.25</v>
      </c>
      <c r="G55" s="182">
        <v>43.94</v>
      </c>
      <c r="H55" s="182">
        <v>3.3</v>
      </c>
      <c r="I55" s="182">
        <v>0.01</v>
      </c>
      <c r="J55" s="182"/>
      <c r="K55" s="182"/>
      <c r="L55" s="182"/>
      <c r="M55" s="182">
        <v>5</v>
      </c>
    </row>
    <row r="56" spans="1:13" ht="21.75" customHeight="1">
      <c r="A56" s="55"/>
      <c r="B56" s="206"/>
      <c r="C56" s="206"/>
      <c r="D56" s="206" t="s">
        <v>74</v>
      </c>
      <c r="E56" s="247" t="s">
        <v>596</v>
      </c>
      <c r="F56" s="182">
        <v>47.25</v>
      </c>
      <c r="G56" s="182">
        <v>43.94</v>
      </c>
      <c r="H56" s="182">
        <v>3.3</v>
      </c>
      <c r="I56" s="182">
        <v>0.01</v>
      </c>
      <c r="J56" s="182"/>
      <c r="K56" s="182"/>
      <c r="L56" s="182"/>
      <c r="M56" s="182"/>
    </row>
    <row r="57" spans="1:13" ht="21.75" customHeight="1">
      <c r="A57" s="55"/>
      <c r="B57" s="206"/>
      <c r="C57" s="206"/>
      <c r="D57" s="206" t="s">
        <v>126</v>
      </c>
      <c r="E57" s="247" t="s">
        <v>597</v>
      </c>
      <c r="F57" s="182">
        <v>5</v>
      </c>
      <c r="G57" s="182"/>
      <c r="H57" s="182"/>
      <c r="I57" s="182"/>
      <c r="J57" s="182"/>
      <c r="K57" s="182"/>
      <c r="L57" s="182"/>
      <c r="M57" s="182">
        <v>5</v>
      </c>
    </row>
    <row r="58" spans="1:13" ht="21.75" customHeight="1">
      <c r="A58" s="55"/>
      <c r="B58" s="206" t="s">
        <v>65</v>
      </c>
      <c r="C58" s="206"/>
      <c r="D58" s="206"/>
      <c r="E58" s="221" t="s">
        <v>66</v>
      </c>
      <c r="F58" s="182">
        <v>7.94</v>
      </c>
      <c r="G58" s="182">
        <v>7.94</v>
      </c>
      <c r="H58" s="182"/>
      <c r="I58" s="182"/>
      <c r="J58" s="182"/>
      <c r="K58" s="182"/>
      <c r="L58" s="182"/>
      <c r="M58" s="219"/>
    </row>
    <row r="59" spans="1:13" ht="21.75" customHeight="1">
      <c r="A59" s="55"/>
      <c r="B59" s="206"/>
      <c r="C59" s="206" t="s">
        <v>67</v>
      </c>
      <c r="D59" s="206"/>
      <c r="E59" s="247" t="s">
        <v>448</v>
      </c>
      <c r="F59" s="182">
        <v>7.94</v>
      </c>
      <c r="G59" s="182">
        <v>7.94</v>
      </c>
      <c r="H59" s="182"/>
      <c r="I59" s="182"/>
      <c r="J59" s="182"/>
      <c r="K59" s="182"/>
      <c r="L59" s="182"/>
      <c r="M59" s="219"/>
    </row>
    <row r="60" spans="1:13" ht="21.75" customHeight="1">
      <c r="A60" s="55"/>
      <c r="B60" s="206"/>
      <c r="C60" s="206"/>
      <c r="D60" s="206" t="s">
        <v>67</v>
      </c>
      <c r="E60" s="247" t="s">
        <v>598</v>
      </c>
      <c r="F60" s="182">
        <v>7.94</v>
      </c>
      <c r="G60" s="182">
        <v>7.94</v>
      </c>
      <c r="H60" s="182"/>
      <c r="I60" s="182"/>
      <c r="J60" s="182"/>
      <c r="K60" s="182"/>
      <c r="L60" s="182"/>
      <c r="M60" s="219"/>
    </row>
    <row r="61" spans="1:13" ht="21.75" customHeight="1">
      <c r="A61" s="55"/>
      <c r="B61" s="206" t="s">
        <v>70</v>
      </c>
      <c r="C61" s="206"/>
      <c r="D61" s="206"/>
      <c r="E61" s="221" t="s">
        <v>71</v>
      </c>
      <c r="F61" s="182">
        <v>2.98</v>
      </c>
      <c r="G61" s="182">
        <v>2.98</v>
      </c>
      <c r="H61" s="182"/>
      <c r="I61" s="182"/>
      <c r="J61" s="182"/>
      <c r="K61" s="182"/>
      <c r="L61" s="182"/>
      <c r="M61" s="219"/>
    </row>
    <row r="62" spans="1:13" ht="21.75" customHeight="1">
      <c r="A62" s="55"/>
      <c r="B62" s="206"/>
      <c r="C62" s="206" t="s">
        <v>67</v>
      </c>
      <c r="D62" s="206"/>
      <c r="E62" s="247" t="s">
        <v>599</v>
      </c>
      <c r="F62" s="182">
        <v>2.98</v>
      </c>
      <c r="G62" s="182">
        <v>2.98</v>
      </c>
      <c r="H62" s="182"/>
      <c r="I62" s="182"/>
      <c r="J62" s="182"/>
      <c r="K62" s="182"/>
      <c r="L62" s="182"/>
      <c r="M62" s="219"/>
    </row>
    <row r="63" spans="1:13" ht="21.75" customHeight="1">
      <c r="A63" s="55"/>
      <c r="B63" s="206"/>
      <c r="C63" s="206"/>
      <c r="D63" s="206" t="s">
        <v>69</v>
      </c>
      <c r="E63" s="247" t="s">
        <v>600</v>
      </c>
      <c r="F63" s="182">
        <v>2.98</v>
      </c>
      <c r="G63" s="182">
        <v>2.98</v>
      </c>
      <c r="H63" s="182"/>
      <c r="I63" s="182"/>
      <c r="J63" s="182"/>
      <c r="K63" s="182"/>
      <c r="L63" s="182"/>
      <c r="M63" s="219"/>
    </row>
    <row r="64" spans="1:13" ht="21.75" customHeight="1">
      <c r="A64" s="55"/>
      <c r="B64" s="206" t="s">
        <v>75</v>
      </c>
      <c r="C64" s="206"/>
      <c r="D64" s="206"/>
      <c r="E64" s="221" t="s">
        <v>76</v>
      </c>
      <c r="F64" s="182">
        <v>4.77</v>
      </c>
      <c r="G64" s="182">
        <v>4.77</v>
      </c>
      <c r="H64" s="182"/>
      <c r="I64" s="182"/>
      <c r="J64" s="182"/>
      <c r="K64" s="182"/>
      <c r="L64" s="182"/>
      <c r="M64" s="219"/>
    </row>
    <row r="65" spans="1:13" ht="21.75" customHeight="1">
      <c r="A65" s="55"/>
      <c r="B65" s="206"/>
      <c r="C65" s="206" t="s">
        <v>69</v>
      </c>
      <c r="D65" s="206"/>
      <c r="E65" s="247" t="s">
        <v>453</v>
      </c>
      <c r="F65" s="182">
        <v>4.77</v>
      </c>
      <c r="G65" s="182">
        <v>4.77</v>
      </c>
      <c r="H65" s="182"/>
      <c r="I65" s="182"/>
      <c r="J65" s="182"/>
      <c r="K65" s="182"/>
      <c r="L65" s="182"/>
      <c r="M65" s="219"/>
    </row>
    <row r="66" spans="1:13" ht="21.75" customHeight="1">
      <c r="A66" s="55"/>
      <c r="B66" s="206"/>
      <c r="C66" s="206"/>
      <c r="D66" s="206" t="s">
        <v>77</v>
      </c>
      <c r="E66" s="247" t="s">
        <v>601</v>
      </c>
      <c r="F66" s="182">
        <v>4.77</v>
      </c>
      <c r="G66" s="182">
        <v>4.77</v>
      </c>
      <c r="H66" s="182"/>
      <c r="I66" s="182"/>
      <c r="J66" s="182"/>
      <c r="K66" s="182"/>
      <c r="L66" s="182"/>
      <c r="M66" s="219"/>
    </row>
    <row r="67" spans="1:13" ht="30" customHeight="1">
      <c r="A67" s="229" t="s">
        <v>567</v>
      </c>
      <c r="B67" s="74"/>
      <c r="C67" s="74"/>
      <c r="D67" s="74"/>
      <c r="E67" s="75"/>
      <c r="F67" s="233">
        <f aca="true" t="shared" si="5" ref="F67:K67">SUM(F68,F72,F76,F79)</f>
        <v>398.1</v>
      </c>
      <c r="G67" s="233">
        <f t="shared" si="5"/>
        <v>328.22</v>
      </c>
      <c r="H67" s="233">
        <f t="shared" si="5"/>
        <v>63.26</v>
      </c>
      <c r="I67" s="233">
        <f t="shared" si="5"/>
        <v>4.619999999999999</v>
      </c>
      <c r="J67" s="233">
        <f t="shared" si="5"/>
        <v>0</v>
      </c>
      <c r="K67" s="233">
        <f t="shared" si="5"/>
        <v>2</v>
      </c>
      <c r="L67" s="234"/>
      <c r="M67" s="234"/>
    </row>
    <row r="68" spans="1:13" ht="22.5" customHeight="1">
      <c r="A68" s="229"/>
      <c r="B68" s="28" t="s">
        <v>553</v>
      </c>
      <c r="C68" s="28"/>
      <c r="D68" s="28"/>
      <c r="E68" s="54" t="s">
        <v>554</v>
      </c>
      <c r="F68" s="241">
        <f aca="true" t="shared" si="6" ref="F68:F81">SUM(G68:M68)</f>
        <v>301.65</v>
      </c>
      <c r="G68" s="241">
        <v>237.44</v>
      </c>
      <c r="H68" s="241">
        <v>62.15</v>
      </c>
      <c r="I68" s="241">
        <v>0.06</v>
      </c>
      <c r="J68" s="241"/>
      <c r="K68" s="243">
        <v>2</v>
      </c>
      <c r="L68" s="234"/>
      <c r="M68" s="234"/>
    </row>
    <row r="69" spans="1:13" ht="22.5" customHeight="1">
      <c r="A69" s="229"/>
      <c r="B69" s="28"/>
      <c r="C69" s="28" t="s">
        <v>555</v>
      </c>
      <c r="D69" s="28"/>
      <c r="E69" s="239" t="s">
        <v>602</v>
      </c>
      <c r="F69" s="241">
        <f t="shared" si="6"/>
        <v>301.65</v>
      </c>
      <c r="G69" s="241">
        <v>237.44</v>
      </c>
      <c r="H69" s="241">
        <v>62.15</v>
      </c>
      <c r="I69" s="241">
        <v>0.06</v>
      </c>
      <c r="J69" s="241"/>
      <c r="K69" s="243">
        <v>2</v>
      </c>
      <c r="L69" s="234"/>
      <c r="M69" s="234"/>
    </row>
    <row r="70" spans="1:13" ht="22.5" customHeight="1">
      <c r="A70" s="229"/>
      <c r="B70" s="28"/>
      <c r="C70" s="28"/>
      <c r="D70" s="28" t="s">
        <v>556</v>
      </c>
      <c r="E70" s="239" t="s">
        <v>603</v>
      </c>
      <c r="F70" s="241">
        <f t="shared" si="6"/>
        <v>289.66</v>
      </c>
      <c r="G70" s="241">
        <v>231.69</v>
      </c>
      <c r="H70" s="241">
        <v>57.91</v>
      </c>
      <c r="I70" s="241">
        <v>0.06</v>
      </c>
      <c r="J70" s="241"/>
      <c r="K70" s="243"/>
      <c r="L70" s="234"/>
      <c r="M70" s="234"/>
    </row>
    <row r="71" spans="1:13" ht="22.5" customHeight="1">
      <c r="A71" s="229"/>
      <c r="B71" s="28"/>
      <c r="C71" s="28"/>
      <c r="D71" s="28" t="s">
        <v>557</v>
      </c>
      <c r="E71" s="239" t="s">
        <v>604</v>
      </c>
      <c r="F71" s="241">
        <f t="shared" si="6"/>
        <v>11.99</v>
      </c>
      <c r="G71" s="241">
        <v>5.75</v>
      </c>
      <c r="H71" s="241">
        <v>4.24</v>
      </c>
      <c r="I71" s="241"/>
      <c r="J71" s="241"/>
      <c r="K71" s="243">
        <v>2</v>
      </c>
      <c r="L71" s="234"/>
      <c r="M71" s="234"/>
    </row>
    <row r="72" spans="1:13" ht="22.5" customHeight="1">
      <c r="A72" s="229"/>
      <c r="B72" s="28" t="s">
        <v>558</v>
      </c>
      <c r="C72" s="28"/>
      <c r="D72" s="28"/>
      <c r="E72" s="54" t="s">
        <v>559</v>
      </c>
      <c r="F72" s="241">
        <f t="shared" si="6"/>
        <v>47.97</v>
      </c>
      <c r="G72" s="241">
        <v>42.3</v>
      </c>
      <c r="H72" s="241">
        <v>1.11</v>
      </c>
      <c r="I72" s="241">
        <v>4.56</v>
      </c>
      <c r="J72" s="241"/>
      <c r="K72" s="243"/>
      <c r="L72" s="234"/>
      <c r="M72" s="234"/>
    </row>
    <row r="73" spans="1:13" ht="22.5" customHeight="1">
      <c r="A73" s="229"/>
      <c r="B73" s="28"/>
      <c r="C73" s="28" t="s">
        <v>560</v>
      </c>
      <c r="D73" s="28"/>
      <c r="E73" s="239" t="s">
        <v>605</v>
      </c>
      <c r="F73" s="241">
        <f t="shared" si="6"/>
        <v>47.97</v>
      </c>
      <c r="G73" s="241">
        <v>42.3</v>
      </c>
      <c r="H73" s="241">
        <v>1.11</v>
      </c>
      <c r="I73" s="241">
        <v>4.56</v>
      </c>
      <c r="J73" s="241"/>
      <c r="K73" s="243"/>
      <c r="L73" s="234"/>
      <c r="M73" s="234"/>
    </row>
    <row r="74" spans="1:13" ht="22.5" customHeight="1">
      <c r="A74" s="229"/>
      <c r="B74" s="28"/>
      <c r="C74" s="28"/>
      <c r="D74" s="28" t="s">
        <v>556</v>
      </c>
      <c r="E74" s="239" t="s">
        <v>606</v>
      </c>
      <c r="F74" s="241">
        <f t="shared" si="6"/>
        <v>5.67</v>
      </c>
      <c r="G74" s="241"/>
      <c r="H74" s="241">
        <v>1.11</v>
      </c>
      <c r="I74" s="241">
        <v>4.56</v>
      </c>
      <c r="J74" s="241"/>
      <c r="K74" s="243"/>
      <c r="L74" s="234"/>
      <c r="M74" s="234"/>
    </row>
    <row r="75" spans="1:13" ht="22.5" customHeight="1">
      <c r="A75" s="229"/>
      <c r="B75" s="28"/>
      <c r="C75" s="28"/>
      <c r="D75" s="28" t="s">
        <v>560</v>
      </c>
      <c r="E75" s="239" t="s">
        <v>607</v>
      </c>
      <c r="F75" s="241">
        <f t="shared" si="6"/>
        <v>42.3</v>
      </c>
      <c r="G75" s="241">
        <v>42.3</v>
      </c>
      <c r="H75" s="241"/>
      <c r="I75" s="241"/>
      <c r="J75" s="241"/>
      <c r="K75" s="243"/>
      <c r="L75" s="234"/>
      <c r="M75" s="234"/>
    </row>
    <row r="76" spans="1:13" ht="22.5" customHeight="1">
      <c r="A76" s="229"/>
      <c r="B76" s="28" t="s">
        <v>561</v>
      </c>
      <c r="C76" s="28"/>
      <c r="D76" s="28"/>
      <c r="E76" s="54" t="s">
        <v>562</v>
      </c>
      <c r="F76" s="241">
        <f t="shared" si="6"/>
        <v>23.1</v>
      </c>
      <c r="G76" s="241">
        <v>23.1</v>
      </c>
      <c r="H76" s="241"/>
      <c r="I76" s="241"/>
      <c r="J76" s="241"/>
      <c r="K76" s="243"/>
      <c r="L76" s="234"/>
      <c r="M76" s="234"/>
    </row>
    <row r="77" spans="1:13" ht="22.5" customHeight="1">
      <c r="A77" s="229"/>
      <c r="B77" s="28"/>
      <c r="C77" s="28" t="s">
        <v>563</v>
      </c>
      <c r="D77" s="28"/>
      <c r="E77" s="239" t="s">
        <v>608</v>
      </c>
      <c r="F77" s="241">
        <f t="shared" si="6"/>
        <v>23.1</v>
      </c>
      <c r="G77" s="241">
        <v>23.1</v>
      </c>
      <c r="H77" s="241"/>
      <c r="I77" s="241"/>
      <c r="J77" s="241"/>
      <c r="K77" s="243"/>
      <c r="L77" s="234"/>
      <c r="M77" s="234"/>
    </row>
    <row r="78" spans="1:13" ht="22.5" customHeight="1">
      <c r="A78" s="229"/>
      <c r="B78" s="28"/>
      <c r="C78" s="28"/>
      <c r="D78" s="28" t="s">
        <v>556</v>
      </c>
      <c r="E78" s="239" t="s">
        <v>609</v>
      </c>
      <c r="F78" s="241">
        <f t="shared" si="6"/>
        <v>23.1</v>
      </c>
      <c r="G78" s="241">
        <v>23.1</v>
      </c>
      <c r="H78" s="241"/>
      <c r="I78" s="241"/>
      <c r="J78" s="241"/>
      <c r="K78" s="243"/>
      <c r="L78" s="234"/>
      <c r="M78" s="234"/>
    </row>
    <row r="79" spans="1:13" ht="22.5" customHeight="1">
      <c r="A79" s="229"/>
      <c r="B79" s="28" t="s">
        <v>564</v>
      </c>
      <c r="C79" s="28"/>
      <c r="D79" s="28"/>
      <c r="E79" s="54" t="s">
        <v>565</v>
      </c>
      <c r="F79" s="241">
        <f t="shared" si="6"/>
        <v>25.38</v>
      </c>
      <c r="G79" s="241">
        <v>25.38</v>
      </c>
      <c r="H79" s="241"/>
      <c r="I79" s="241"/>
      <c r="J79" s="241"/>
      <c r="K79" s="243"/>
      <c r="L79" s="234"/>
      <c r="M79" s="234"/>
    </row>
    <row r="80" spans="1:13" ht="22.5" customHeight="1">
      <c r="A80" s="229"/>
      <c r="B80" s="28"/>
      <c r="C80" s="28" t="s">
        <v>566</v>
      </c>
      <c r="D80" s="28"/>
      <c r="E80" s="239" t="s">
        <v>610</v>
      </c>
      <c r="F80" s="241">
        <f t="shared" si="6"/>
        <v>25.38</v>
      </c>
      <c r="G80" s="241">
        <v>25.38</v>
      </c>
      <c r="H80" s="241"/>
      <c r="I80" s="241"/>
      <c r="J80" s="241"/>
      <c r="K80" s="243"/>
      <c r="L80" s="234"/>
      <c r="M80" s="234"/>
    </row>
    <row r="81" spans="1:13" ht="22.5" customHeight="1">
      <c r="A81" s="229"/>
      <c r="B81" s="28"/>
      <c r="C81" s="28"/>
      <c r="D81" s="28" t="s">
        <v>556</v>
      </c>
      <c r="E81" s="239" t="s">
        <v>611</v>
      </c>
      <c r="F81" s="241">
        <f t="shared" si="6"/>
        <v>25.38</v>
      </c>
      <c r="G81" s="241">
        <v>25.38</v>
      </c>
      <c r="H81" s="241"/>
      <c r="I81" s="241"/>
      <c r="J81" s="241"/>
      <c r="K81" s="243"/>
      <c r="L81" s="234"/>
      <c r="M81" s="234"/>
    </row>
    <row r="82" spans="1:13" ht="27" customHeight="1">
      <c r="A82" s="225" t="s">
        <v>537</v>
      </c>
      <c r="B82" s="206"/>
      <c r="C82" s="206"/>
      <c r="D82" s="206"/>
      <c r="E82" s="221"/>
      <c r="F82" s="233">
        <f>SUM(F83,F88,F91,F94)</f>
        <v>112.26999999999998</v>
      </c>
      <c r="G82" s="233">
        <f>SUM(G83,G88,G91,G94)</f>
        <v>73.85</v>
      </c>
      <c r="H82" s="233">
        <f>SUM(H83,H88,H91,H94)</f>
        <v>37.3</v>
      </c>
      <c r="I82" s="233">
        <f>SUM(I83,I88,I91,I94)</f>
        <v>1.12</v>
      </c>
      <c r="J82" s="223"/>
      <c r="K82" s="182"/>
      <c r="L82" s="182"/>
      <c r="M82" s="219"/>
    </row>
    <row r="83" spans="1:13" ht="22.5" customHeight="1">
      <c r="A83" s="224"/>
      <c r="B83" s="28" t="s">
        <v>439</v>
      </c>
      <c r="C83" s="28"/>
      <c r="D83" s="28"/>
      <c r="E83" s="54" t="s">
        <v>440</v>
      </c>
      <c r="F83" s="182">
        <f>J83+I83+H83+G83</f>
        <v>91.25999999999999</v>
      </c>
      <c r="G83" s="182">
        <v>54.26</v>
      </c>
      <c r="H83" s="182">
        <f>H84</f>
        <v>36.98</v>
      </c>
      <c r="I83" s="182">
        <v>0.02</v>
      </c>
      <c r="J83" s="223"/>
      <c r="K83" s="182"/>
      <c r="L83" s="182"/>
      <c r="M83" s="219"/>
    </row>
    <row r="84" spans="1:13" ht="22.5" customHeight="1">
      <c r="A84" s="222"/>
      <c r="B84" s="28"/>
      <c r="C84" s="28" t="s">
        <v>73</v>
      </c>
      <c r="D84" s="28"/>
      <c r="E84" s="239" t="s">
        <v>612</v>
      </c>
      <c r="F84" s="182">
        <v>91.26</v>
      </c>
      <c r="G84" s="182">
        <v>54.26</v>
      </c>
      <c r="H84" s="182">
        <f>H85+H86</f>
        <v>36.98</v>
      </c>
      <c r="I84" s="182">
        <v>0.02</v>
      </c>
      <c r="J84" s="223"/>
      <c r="K84" s="182"/>
      <c r="L84" s="182"/>
      <c r="M84" s="219"/>
    </row>
    <row r="85" spans="1:13" ht="22.5" customHeight="1">
      <c r="A85" s="222"/>
      <c r="B85" s="28"/>
      <c r="C85" s="28"/>
      <c r="D85" s="28" t="s">
        <v>77</v>
      </c>
      <c r="E85" s="239" t="s">
        <v>446</v>
      </c>
      <c r="F85" s="182">
        <v>65.56</v>
      </c>
      <c r="G85" s="182">
        <v>54.26</v>
      </c>
      <c r="H85" s="182">
        <v>11.28</v>
      </c>
      <c r="I85" s="182">
        <v>0.02</v>
      </c>
      <c r="J85" s="223"/>
      <c r="K85" s="182"/>
      <c r="L85" s="182"/>
      <c r="M85" s="219"/>
    </row>
    <row r="86" spans="1:13" ht="22.5" customHeight="1">
      <c r="A86" s="222"/>
      <c r="B86" s="28"/>
      <c r="C86" s="28"/>
      <c r="D86" s="28" t="s">
        <v>114</v>
      </c>
      <c r="E86" s="239" t="s">
        <v>613</v>
      </c>
      <c r="F86" s="182">
        <v>25.7</v>
      </c>
      <c r="G86" s="182">
        <v>0</v>
      </c>
      <c r="H86" s="182">
        <v>25.7</v>
      </c>
      <c r="I86" s="182">
        <v>0</v>
      </c>
      <c r="J86" s="223"/>
      <c r="K86" s="182"/>
      <c r="L86" s="182"/>
      <c r="M86" s="219"/>
    </row>
    <row r="87" spans="1:13" ht="22.5" customHeight="1">
      <c r="A87" s="222"/>
      <c r="B87" s="28" t="s">
        <v>65</v>
      </c>
      <c r="C87" s="28"/>
      <c r="D87" s="28"/>
      <c r="E87" s="54" t="s">
        <v>66</v>
      </c>
      <c r="F87" s="182">
        <f>11.32</f>
        <v>11.32</v>
      </c>
      <c r="G87" s="182">
        <v>9.9</v>
      </c>
      <c r="H87" s="182">
        <v>0.32</v>
      </c>
      <c r="I87" s="182">
        <v>1.1</v>
      </c>
      <c r="J87" s="223"/>
      <c r="K87" s="182"/>
      <c r="L87" s="182"/>
      <c r="M87" s="219"/>
    </row>
    <row r="88" spans="1:13" ht="22.5" customHeight="1">
      <c r="A88" s="222"/>
      <c r="B88" s="28"/>
      <c r="C88" s="28" t="s">
        <v>67</v>
      </c>
      <c r="D88" s="28"/>
      <c r="E88" s="239" t="s">
        <v>448</v>
      </c>
      <c r="F88" s="182">
        <f>F89+F90</f>
        <v>11.32</v>
      </c>
      <c r="G88" s="182">
        <f>G90</f>
        <v>9.9</v>
      </c>
      <c r="H88" s="182">
        <v>0.32</v>
      </c>
      <c r="I88" s="182">
        <v>1.1</v>
      </c>
      <c r="J88" s="223"/>
      <c r="K88" s="182"/>
      <c r="L88" s="182"/>
      <c r="M88" s="219"/>
    </row>
    <row r="89" spans="1:13" ht="22.5" customHeight="1">
      <c r="A89" s="222"/>
      <c r="B89" s="28"/>
      <c r="C89" s="28"/>
      <c r="D89" s="28" t="s">
        <v>77</v>
      </c>
      <c r="E89" s="239" t="s">
        <v>449</v>
      </c>
      <c r="F89" s="182">
        <v>1.42</v>
      </c>
      <c r="G89" s="182">
        <v>0</v>
      </c>
      <c r="H89" s="182">
        <v>0.32</v>
      </c>
      <c r="I89" s="182">
        <v>1.1</v>
      </c>
      <c r="J89" s="223"/>
      <c r="K89" s="182"/>
      <c r="L89" s="182"/>
      <c r="M89" s="219"/>
    </row>
    <row r="90" spans="1:13" ht="22.5" customHeight="1">
      <c r="A90" s="222"/>
      <c r="B90" s="28"/>
      <c r="C90" s="28"/>
      <c r="D90" s="28" t="s">
        <v>67</v>
      </c>
      <c r="E90" s="239" t="s">
        <v>598</v>
      </c>
      <c r="F90" s="182">
        <v>9.9</v>
      </c>
      <c r="G90" s="182">
        <v>9.9</v>
      </c>
      <c r="H90" s="182">
        <v>0</v>
      </c>
      <c r="I90" s="182">
        <v>0</v>
      </c>
      <c r="J90" s="223"/>
      <c r="K90" s="182"/>
      <c r="L90" s="182"/>
      <c r="M90" s="219"/>
    </row>
    <row r="91" spans="1:13" ht="22.5" customHeight="1">
      <c r="A91" s="222"/>
      <c r="B91" s="28" t="s">
        <v>70</v>
      </c>
      <c r="C91" s="28"/>
      <c r="D91" s="28"/>
      <c r="E91" s="54" t="s">
        <v>71</v>
      </c>
      <c r="F91" s="182">
        <v>3.74</v>
      </c>
      <c r="G91" s="182">
        <v>3.74</v>
      </c>
      <c r="H91" s="182"/>
      <c r="I91" s="182"/>
      <c r="J91" s="223"/>
      <c r="K91" s="182"/>
      <c r="L91" s="182"/>
      <c r="M91" s="219"/>
    </row>
    <row r="92" spans="1:13" ht="22.5" customHeight="1">
      <c r="A92" s="222"/>
      <c r="B92" s="28"/>
      <c r="C92" s="28" t="s">
        <v>72</v>
      </c>
      <c r="D92" s="28"/>
      <c r="E92" s="239" t="s">
        <v>451</v>
      </c>
      <c r="F92" s="182">
        <v>3.74</v>
      </c>
      <c r="G92" s="182">
        <v>3.74</v>
      </c>
      <c r="H92" s="182"/>
      <c r="I92" s="182"/>
      <c r="J92" s="223"/>
      <c r="K92" s="182"/>
      <c r="L92" s="182"/>
      <c r="M92" s="219"/>
    </row>
    <row r="93" spans="1:13" ht="22.5" customHeight="1">
      <c r="A93" s="222"/>
      <c r="B93" s="28"/>
      <c r="C93" s="28"/>
      <c r="D93" s="28" t="s">
        <v>77</v>
      </c>
      <c r="E93" s="239" t="s">
        <v>452</v>
      </c>
      <c r="F93" s="182">
        <v>3.74</v>
      </c>
      <c r="G93" s="182">
        <v>3.74</v>
      </c>
      <c r="H93" s="182"/>
      <c r="I93" s="182"/>
      <c r="J93" s="223"/>
      <c r="K93" s="182"/>
      <c r="L93" s="182"/>
      <c r="M93" s="219"/>
    </row>
    <row r="94" spans="1:13" ht="22.5" customHeight="1">
      <c r="A94" s="222"/>
      <c r="B94" s="28" t="s">
        <v>75</v>
      </c>
      <c r="C94" s="28"/>
      <c r="D94" s="28"/>
      <c r="E94" s="54" t="s">
        <v>76</v>
      </c>
      <c r="F94" s="182">
        <v>5.95</v>
      </c>
      <c r="G94" s="182">
        <v>5.95</v>
      </c>
      <c r="H94" s="182"/>
      <c r="I94" s="182"/>
      <c r="J94" s="223"/>
      <c r="K94" s="182"/>
      <c r="L94" s="182"/>
      <c r="M94" s="219"/>
    </row>
    <row r="95" spans="1:13" ht="22.5" customHeight="1">
      <c r="A95" s="222"/>
      <c r="B95" s="28"/>
      <c r="C95" s="28" t="s">
        <v>69</v>
      </c>
      <c r="D95" s="28"/>
      <c r="E95" s="239" t="s">
        <v>453</v>
      </c>
      <c r="F95" s="182">
        <v>5.95</v>
      </c>
      <c r="G95" s="182">
        <v>5.95</v>
      </c>
      <c r="H95" s="182"/>
      <c r="I95" s="182"/>
      <c r="J95" s="223"/>
      <c r="K95" s="182"/>
      <c r="L95" s="182"/>
      <c r="M95" s="219"/>
    </row>
    <row r="96" spans="1:13" ht="22.5" customHeight="1">
      <c r="A96" s="222"/>
      <c r="B96" s="28"/>
      <c r="C96" s="28"/>
      <c r="D96" s="28" t="s">
        <v>77</v>
      </c>
      <c r="E96" s="239" t="s">
        <v>601</v>
      </c>
      <c r="F96" s="182">
        <v>5.95</v>
      </c>
      <c r="G96" s="182">
        <v>5.95</v>
      </c>
      <c r="H96" s="182"/>
      <c r="I96" s="182"/>
      <c r="J96" s="223"/>
      <c r="K96" s="182"/>
      <c r="L96" s="182"/>
      <c r="M96" s="219"/>
    </row>
    <row r="97" spans="1:13" ht="22.5" customHeight="1">
      <c r="A97" s="55" t="s">
        <v>467</v>
      </c>
      <c r="B97" s="238"/>
      <c r="C97" s="238"/>
      <c r="D97" s="238"/>
      <c r="E97" s="247"/>
      <c r="F97" s="233">
        <f>SUM(F98,F102,F105,F108)</f>
        <v>145.41000000000003</v>
      </c>
      <c r="G97" s="233">
        <f>SUM(G98,G102,G105,G108)</f>
        <v>116.86</v>
      </c>
      <c r="H97" s="233">
        <f>SUM(H98,H102,H105,H108)</f>
        <v>28.49</v>
      </c>
      <c r="I97" s="233">
        <f>SUM(I98,I102,I105,I108)</f>
        <v>0.06</v>
      </c>
      <c r="J97" s="223"/>
      <c r="K97" s="182"/>
      <c r="L97" s="182"/>
      <c r="M97" s="219"/>
    </row>
    <row r="98" spans="1:13" ht="22.5" customHeight="1">
      <c r="A98" s="222"/>
      <c r="B98" s="238" t="s">
        <v>439</v>
      </c>
      <c r="C98" s="238"/>
      <c r="D98" s="238"/>
      <c r="E98" s="239" t="s">
        <v>440</v>
      </c>
      <c r="F98" s="182">
        <v>116.43</v>
      </c>
      <c r="G98" s="182">
        <v>87.88</v>
      </c>
      <c r="H98" s="182">
        <v>28.49</v>
      </c>
      <c r="I98" s="182">
        <v>0.06</v>
      </c>
      <c r="J98" s="182"/>
      <c r="K98" s="170"/>
      <c r="L98" s="170"/>
      <c r="M98" s="170"/>
    </row>
    <row r="99" spans="1:13" ht="22.5" customHeight="1">
      <c r="A99" s="222"/>
      <c r="B99" s="238"/>
      <c r="C99" s="238" t="s">
        <v>73</v>
      </c>
      <c r="D99" s="238"/>
      <c r="E99" s="239" t="s">
        <v>469</v>
      </c>
      <c r="F99" s="182">
        <v>116.43</v>
      </c>
      <c r="G99" s="182">
        <v>87.88</v>
      </c>
      <c r="H99" s="182">
        <v>28.49</v>
      </c>
      <c r="I99" s="182">
        <v>0.06</v>
      </c>
      <c r="J99" s="182"/>
      <c r="K99" s="170"/>
      <c r="L99" s="170"/>
      <c r="M99" s="170"/>
    </row>
    <row r="100" spans="1:13" ht="22.5" customHeight="1">
      <c r="A100" s="222"/>
      <c r="B100" s="238"/>
      <c r="C100" s="238"/>
      <c r="D100" s="238" t="s">
        <v>74</v>
      </c>
      <c r="E100" s="239" t="s">
        <v>544</v>
      </c>
      <c r="F100" s="182">
        <v>17.1</v>
      </c>
      <c r="G100" s="182"/>
      <c r="H100" s="182">
        <v>17.1</v>
      </c>
      <c r="I100" s="182"/>
      <c r="J100" s="182"/>
      <c r="K100" s="170"/>
      <c r="L100" s="170"/>
      <c r="M100" s="170"/>
    </row>
    <row r="101" spans="1:13" ht="22.5" customHeight="1">
      <c r="A101" s="222"/>
      <c r="B101" s="238"/>
      <c r="C101" s="238"/>
      <c r="D101" s="238" t="s">
        <v>114</v>
      </c>
      <c r="E101" s="239" t="s">
        <v>545</v>
      </c>
      <c r="F101" s="182">
        <v>99.33</v>
      </c>
      <c r="G101" s="182">
        <v>87.88</v>
      </c>
      <c r="H101" s="182">
        <v>11.39</v>
      </c>
      <c r="I101" s="182">
        <v>0.06</v>
      </c>
      <c r="J101" s="182"/>
      <c r="K101" s="170"/>
      <c r="L101" s="170"/>
      <c r="M101" s="170"/>
    </row>
    <row r="102" spans="1:13" ht="22.5" customHeight="1">
      <c r="A102" s="222"/>
      <c r="B102" s="238" t="s">
        <v>65</v>
      </c>
      <c r="C102" s="238"/>
      <c r="D102" s="238"/>
      <c r="E102" s="252" t="s">
        <v>66</v>
      </c>
      <c r="F102" s="182">
        <v>13.84</v>
      </c>
      <c r="G102" s="182">
        <v>13.84</v>
      </c>
      <c r="H102" s="182"/>
      <c r="I102" s="182"/>
      <c r="J102" s="182"/>
      <c r="K102" s="170"/>
      <c r="L102" s="170"/>
      <c r="M102" s="170"/>
    </row>
    <row r="103" spans="1:13" ht="22.5" customHeight="1">
      <c r="A103" s="222"/>
      <c r="B103" s="238"/>
      <c r="C103" s="238" t="s">
        <v>67</v>
      </c>
      <c r="D103" s="238"/>
      <c r="E103" s="239" t="s">
        <v>617</v>
      </c>
      <c r="F103" s="182">
        <v>13.84</v>
      </c>
      <c r="G103" s="182">
        <v>13.84</v>
      </c>
      <c r="H103" s="182"/>
      <c r="I103" s="182"/>
      <c r="J103" s="182"/>
      <c r="K103" s="170"/>
      <c r="L103" s="170"/>
      <c r="M103" s="170"/>
    </row>
    <row r="104" spans="1:13" ht="22.5" customHeight="1">
      <c r="A104" s="222"/>
      <c r="B104" s="238"/>
      <c r="D104" s="238" t="s">
        <v>67</v>
      </c>
      <c r="E104" s="252" t="s">
        <v>475</v>
      </c>
      <c r="F104" s="182">
        <v>13.84</v>
      </c>
      <c r="G104" s="182">
        <v>13.84</v>
      </c>
      <c r="H104" s="182"/>
      <c r="I104" s="182"/>
      <c r="J104" s="182"/>
      <c r="K104" s="170"/>
      <c r="L104" s="170"/>
      <c r="M104" s="170"/>
    </row>
    <row r="105" spans="1:13" ht="22.5" customHeight="1">
      <c r="A105" s="222"/>
      <c r="B105" s="238" t="s">
        <v>70</v>
      </c>
      <c r="C105" s="238"/>
      <c r="D105" s="238"/>
      <c r="E105" s="252" t="s">
        <v>71</v>
      </c>
      <c r="F105" s="182">
        <v>9.31</v>
      </c>
      <c r="G105" s="182">
        <v>9.31</v>
      </c>
      <c r="H105" s="182"/>
      <c r="I105" s="182"/>
      <c r="J105" s="182"/>
      <c r="K105" s="170"/>
      <c r="L105" s="170"/>
      <c r="M105" s="170"/>
    </row>
    <row r="106" spans="1:13" ht="22.5" customHeight="1">
      <c r="A106" s="222"/>
      <c r="B106" s="238"/>
      <c r="C106" s="238" t="s">
        <v>72</v>
      </c>
      <c r="D106" s="238"/>
      <c r="E106" s="252" t="s">
        <v>614</v>
      </c>
      <c r="F106" s="182">
        <v>9.31</v>
      </c>
      <c r="G106" s="182">
        <v>9.31</v>
      </c>
      <c r="H106" s="182"/>
      <c r="I106" s="182"/>
      <c r="J106" s="182"/>
      <c r="K106" s="170"/>
      <c r="L106" s="170"/>
      <c r="M106" s="170"/>
    </row>
    <row r="107" spans="1:13" ht="22.5" customHeight="1">
      <c r="A107" s="222"/>
      <c r="B107" s="238"/>
      <c r="C107" s="238"/>
      <c r="D107" s="238" t="s">
        <v>69</v>
      </c>
      <c r="E107" s="252" t="s">
        <v>615</v>
      </c>
      <c r="F107" s="182">
        <v>9.31</v>
      </c>
      <c r="G107" s="182">
        <v>9.31</v>
      </c>
      <c r="H107" s="182"/>
      <c r="I107" s="182"/>
      <c r="J107" s="182"/>
      <c r="K107" s="170"/>
      <c r="L107" s="170"/>
      <c r="M107" s="170"/>
    </row>
    <row r="108" spans="1:13" ht="22.5" customHeight="1">
      <c r="A108" s="222"/>
      <c r="B108" s="238" t="s">
        <v>75</v>
      </c>
      <c r="C108" s="238"/>
      <c r="D108" s="238"/>
      <c r="E108" s="252" t="s">
        <v>76</v>
      </c>
      <c r="F108" s="182">
        <v>5.83</v>
      </c>
      <c r="G108" s="182">
        <v>5.83</v>
      </c>
      <c r="H108" s="182"/>
      <c r="I108" s="182"/>
      <c r="J108" s="182"/>
      <c r="K108" s="170"/>
      <c r="L108" s="170"/>
      <c r="M108" s="170"/>
    </row>
    <row r="109" spans="1:13" ht="22.5" customHeight="1">
      <c r="A109" s="222"/>
      <c r="B109" s="238"/>
      <c r="C109" s="238" t="s">
        <v>69</v>
      </c>
      <c r="D109" s="238"/>
      <c r="E109" s="252" t="s">
        <v>616</v>
      </c>
      <c r="F109" s="182">
        <v>5.83</v>
      </c>
      <c r="G109" s="182">
        <v>5.83</v>
      </c>
      <c r="H109" s="182"/>
      <c r="I109" s="182"/>
      <c r="J109" s="182"/>
      <c r="K109" s="170"/>
      <c r="L109" s="170"/>
      <c r="M109" s="170"/>
    </row>
    <row r="110" spans="1:13" ht="22.5" customHeight="1">
      <c r="A110" s="222"/>
      <c r="B110" s="238"/>
      <c r="C110" s="238"/>
      <c r="D110" s="238" t="s">
        <v>77</v>
      </c>
      <c r="E110" s="252" t="s">
        <v>601</v>
      </c>
      <c r="F110" s="182">
        <v>5.83</v>
      </c>
      <c r="G110" s="182">
        <v>5.83</v>
      </c>
      <c r="H110" s="182"/>
      <c r="I110" s="182"/>
      <c r="J110" s="182"/>
      <c r="K110" s="170"/>
      <c r="L110" s="170"/>
      <c r="M110" s="170"/>
    </row>
    <row r="111" spans="1:13" ht="39.75" customHeight="1">
      <c r="A111" s="310"/>
      <c r="B111" s="310"/>
      <c r="C111" s="310"/>
      <c r="D111" s="310"/>
      <c r="E111" s="310"/>
      <c r="F111" s="310"/>
      <c r="G111" s="310"/>
      <c r="H111" s="310"/>
      <c r="I111" s="310"/>
      <c r="J111" s="310"/>
      <c r="K111" s="310"/>
      <c r="L111" s="310"/>
      <c r="M111" s="310"/>
    </row>
    <row r="112" spans="1:13" ht="12">
      <c r="A112" s="97"/>
      <c r="B112" s="97"/>
      <c r="C112" s="97"/>
      <c r="D112" s="97"/>
      <c r="E112" s="97"/>
      <c r="F112" s="97"/>
      <c r="G112" s="97"/>
      <c r="H112" s="97"/>
      <c r="I112" s="97"/>
      <c r="J112" s="97"/>
      <c r="K112" s="97"/>
      <c r="L112" s="97"/>
      <c r="M112" s="97"/>
    </row>
  </sheetData>
  <sheetProtection/>
  <mergeCells count="8">
    <mergeCell ref="A1:M1"/>
    <mergeCell ref="L2:M2"/>
    <mergeCell ref="L3:M3"/>
    <mergeCell ref="B4:D4"/>
    <mergeCell ref="F4:M4"/>
    <mergeCell ref="A111:M111"/>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4"/>
  <sheetViews>
    <sheetView showGridLines="0" showZeros="0" zoomScalePageLayoutView="0" workbookViewId="0" topLeftCell="A16">
      <selection activeCell="A7" sqref="A7:F22"/>
    </sheetView>
  </sheetViews>
  <sheetFormatPr defaultColWidth="9.33203125" defaultRowHeight="11.25"/>
  <cols>
    <col min="1" max="1" width="5.5" style="33" bestFit="1" customWidth="1"/>
    <col min="2" max="2" width="4.33203125" style="33" bestFit="1" customWidth="1"/>
    <col min="3" max="3" width="8.83203125" style="33" customWidth="1"/>
    <col min="4" max="4" width="43.5" style="33" customWidth="1"/>
    <col min="5" max="5" width="13" style="33" customWidth="1"/>
    <col min="6" max="6" width="15.33203125" style="33" customWidth="1"/>
    <col min="7" max="7" width="13.33203125" style="33" customWidth="1"/>
    <col min="8" max="8" width="15.33203125" style="33" customWidth="1"/>
    <col min="9" max="10" width="9.16015625" style="33" customWidth="1"/>
    <col min="11" max="11" width="12.66015625" style="33" customWidth="1"/>
    <col min="12" max="240" width="9.16015625" style="33" customWidth="1"/>
    <col min="241" max="16384" width="9.33203125" style="33" customWidth="1"/>
  </cols>
  <sheetData>
    <row r="1" spans="1:11" ht="30" customHeight="1">
      <c r="A1" s="303" t="s">
        <v>99</v>
      </c>
      <c r="B1" s="303"/>
      <c r="C1" s="303"/>
      <c r="D1" s="303"/>
      <c r="E1" s="303"/>
      <c r="F1" s="303"/>
      <c r="G1" s="303"/>
      <c r="H1" s="303"/>
      <c r="I1" s="303"/>
      <c r="J1" s="303"/>
      <c r="K1" s="303"/>
    </row>
    <row r="2" spans="1:11" ht="15.75" customHeight="1">
      <c r="A2"/>
      <c r="B2"/>
      <c r="C2"/>
      <c r="D2"/>
      <c r="E2"/>
      <c r="F2"/>
      <c r="G2"/>
      <c r="K2" s="77" t="s">
        <v>100</v>
      </c>
    </row>
    <row r="3" spans="1:11" ht="18" customHeight="1">
      <c r="A3" s="164" t="s">
        <v>385</v>
      </c>
      <c r="B3" s="72"/>
      <c r="C3" s="72"/>
      <c r="D3" s="72"/>
      <c r="E3" s="93"/>
      <c r="F3"/>
      <c r="G3" s="94"/>
      <c r="K3" s="96" t="s">
        <v>24</v>
      </c>
    </row>
    <row r="4" spans="1:11" s="32" customFormat="1" ht="12">
      <c r="A4" s="298" t="s">
        <v>58</v>
      </c>
      <c r="B4" s="298"/>
      <c r="C4" s="298"/>
      <c r="D4" s="293" t="s">
        <v>59</v>
      </c>
      <c r="E4" s="277" t="s">
        <v>80</v>
      </c>
      <c r="F4" s="277"/>
      <c r="G4" s="277"/>
      <c r="H4" s="277"/>
      <c r="I4" s="277"/>
      <c r="J4" s="277"/>
      <c r="K4" s="277"/>
    </row>
    <row r="5" spans="1:11" s="32" customFormat="1" ht="12" customHeight="1">
      <c r="A5" s="300" t="s">
        <v>60</v>
      </c>
      <c r="B5" s="300" t="s">
        <v>61</v>
      </c>
      <c r="C5" s="300" t="s">
        <v>62</v>
      </c>
      <c r="D5" s="294"/>
      <c r="E5" s="277" t="s">
        <v>48</v>
      </c>
      <c r="F5" s="277" t="s">
        <v>29</v>
      </c>
      <c r="G5" s="277"/>
      <c r="H5" s="277" t="s">
        <v>252</v>
      </c>
      <c r="I5" s="277" t="s">
        <v>254</v>
      </c>
      <c r="J5" s="277" t="s">
        <v>256</v>
      </c>
      <c r="K5" s="277" t="s">
        <v>86</v>
      </c>
    </row>
    <row r="6" spans="1:11" s="32" customFormat="1" ht="57.75" customHeight="1">
      <c r="A6" s="301"/>
      <c r="B6" s="301"/>
      <c r="C6" s="301"/>
      <c r="D6" s="295"/>
      <c r="E6" s="277"/>
      <c r="F6" s="56" t="s">
        <v>51</v>
      </c>
      <c r="G6" s="21" t="s">
        <v>52</v>
      </c>
      <c r="H6" s="277"/>
      <c r="I6" s="277"/>
      <c r="J6" s="277"/>
      <c r="K6" s="277"/>
    </row>
    <row r="7" spans="1:11" s="32" customFormat="1" ht="16.5" customHeight="1">
      <c r="A7" s="264"/>
      <c r="B7" s="264"/>
      <c r="C7" s="264"/>
      <c r="D7" s="265" t="s">
        <v>48</v>
      </c>
      <c r="E7" s="266">
        <v>2167.69</v>
      </c>
      <c r="F7" s="242">
        <v>2167.69</v>
      </c>
      <c r="G7" s="21"/>
      <c r="H7" s="21"/>
      <c r="I7" s="21"/>
      <c r="J7" s="21"/>
      <c r="K7" s="21"/>
    </row>
    <row r="8" spans="1:11" ht="18" customHeight="1">
      <c r="A8" s="258" t="s">
        <v>439</v>
      </c>
      <c r="B8" s="258"/>
      <c r="C8" s="258"/>
      <c r="D8" s="260" t="s">
        <v>440</v>
      </c>
      <c r="E8" s="241">
        <v>1575.49</v>
      </c>
      <c r="F8" s="240">
        <v>1575.49</v>
      </c>
      <c r="G8" s="63"/>
      <c r="H8" s="49"/>
      <c r="I8" s="49"/>
      <c r="J8" s="49"/>
      <c r="K8" s="49"/>
    </row>
    <row r="9" spans="1:11" ht="18" customHeight="1">
      <c r="A9" s="258"/>
      <c r="B9" s="258" t="s">
        <v>73</v>
      </c>
      <c r="C9" s="258"/>
      <c r="D9" s="260" t="s">
        <v>441</v>
      </c>
      <c r="E9" s="241">
        <v>1575.49</v>
      </c>
      <c r="F9" s="240">
        <v>1575.49</v>
      </c>
      <c r="G9" s="63"/>
      <c r="H9" s="49"/>
      <c r="I9" s="49"/>
      <c r="J9" s="49"/>
      <c r="K9" s="49"/>
    </row>
    <row r="10" spans="1:11" ht="18" customHeight="1">
      <c r="A10" s="258" t="s">
        <v>68</v>
      </c>
      <c r="B10" s="258" t="s">
        <v>68</v>
      </c>
      <c r="C10" s="258" t="s">
        <v>77</v>
      </c>
      <c r="D10" s="260" t="s">
        <v>37</v>
      </c>
      <c r="E10" s="241">
        <v>1431.11</v>
      </c>
      <c r="F10" s="240">
        <v>1431.11</v>
      </c>
      <c r="G10" s="63"/>
      <c r="H10" s="49"/>
      <c r="I10" s="49"/>
      <c r="J10" s="49"/>
      <c r="K10" s="49"/>
    </row>
    <row r="11" spans="1:11" ht="18" customHeight="1">
      <c r="A11" s="258" t="s">
        <v>68</v>
      </c>
      <c r="B11" s="258" t="s">
        <v>68</v>
      </c>
      <c r="C11" s="258" t="s">
        <v>74</v>
      </c>
      <c r="D11" s="260" t="s">
        <v>442</v>
      </c>
      <c r="E11" s="241">
        <v>144.38</v>
      </c>
      <c r="F11" s="240">
        <v>144.38</v>
      </c>
      <c r="G11" s="63"/>
      <c r="H11" s="49"/>
      <c r="I11" s="49"/>
      <c r="J11" s="49"/>
      <c r="K11" s="49"/>
    </row>
    <row r="12" spans="1:11" ht="18" customHeight="1">
      <c r="A12" s="258" t="s">
        <v>65</v>
      </c>
      <c r="B12" s="258"/>
      <c r="C12" s="258"/>
      <c r="D12" s="260" t="s">
        <v>66</v>
      </c>
      <c r="E12" s="241">
        <v>341.66</v>
      </c>
      <c r="F12" s="240">
        <v>341.66</v>
      </c>
      <c r="G12" s="63"/>
      <c r="H12" s="49"/>
      <c r="I12" s="49"/>
      <c r="J12" s="49"/>
      <c r="K12" s="49"/>
    </row>
    <row r="13" spans="1:11" ht="18" customHeight="1">
      <c r="A13" s="258"/>
      <c r="B13" s="258" t="s">
        <v>67</v>
      </c>
      <c r="C13" s="258"/>
      <c r="D13" s="260" t="s">
        <v>31</v>
      </c>
      <c r="E13" s="241">
        <v>341.66</v>
      </c>
      <c r="F13" s="240">
        <v>341.66</v>
      </c>
      <c r="G13" s="63"/>
      <c r="H13" s="49"/>
      <c r="I13" s="49"/>
      <c r="J13" s="49"/>
      <c r="K13" s="49"/>
    </row>
    <row r="14" spans="1:11" ht="18" customHeight="1">
      <c r="A14" s="258" t="s">
        <v>68</v>
      </c>
      <c r="B14" s="258" t="s">
        <v>68</v>
      </c>
      <c r="C14" s="258" t="s">
        <v>77</v>
      </c>
      <c r="D14" s="260" t="s">
        <v>32</v>
      </c>
      <c r="E14" s="241">
        <v>108.05</v>
      </c>
      <c r="F14" s="240">
        <v>108.05</v>
      </c>
      <c r="G14" s="63"/>
      <c r="H14" s="49"/>
      <c r="I14" s="49"/>
      <c r="J14" s="49"/>
      <c r="K14" s="49"/>
    </row>
    <row r="15" spans="1:11" ht="18" customHeight="1">
      <c r="A15" s="258" t="s">
        <v>68</v>
      </c>
      <c r="B15" s="258" t="s">
        <v>68</v>
      </c>
      <c r="C15" s="258" t="s">
        <v>67</v>
      </c>
      <c r="D15" s="260" t="s">
        <v>33</v>
      </c>
      <c r="E15" s="241">
        <v>233.61</v>
      </c>
      <c r="F15" s="240">
        <v>233.61</v>
      </c>
      <c r="G15" s="63"/>
      <c r="H15" s="49"/>
      <c r="I15" s="49"/>
      <c r="J15" s="49"/>
      <c r="K15" s="49"/>
    </row>
    <row r="16" spans="1:11" ht="18" customHeight="1">
      <c r="A16" s="258" t="s">
        <v>70</v>
      </c>
      <c r="B16" s="258"/>
      <c r="C16" s="258"/>
      <c r="D16" s="260" t="s">
        <v>71</v>
      </c>
      <c r="E16" s="241">
        <v>110.54</v>
      </c>
      <c r="F16" s="240">
        <v>110.54</v>
      </c>
      <c r="G16" s="63"/>
      <c r="H16" s="49"/>
      <c r="I16" s="49"/>
      <c r="J16" s="49"/>
      <c r="K16" s="49"/>
    </row>
    <row r="17" spans="1:11" ht="18" customHeight="1">
      <c r="A17" s="258"/>
      <c r="B17" s="258" t="s">
        <v>72</v>
      </c>
      <c r="C17" s="258"/>
      <c r="D17" s="260" t="s">
        <v>34</v>
      </c>
      <c r="E17" s="241">
        <v>110.54</v>
      </c>
      <c r="F17" s="240">
        <v>110.54</v>
      </c>
      <c r="G17" s="63"/>
      <c r="H17" s="49"/>
      <c r="I17" s="49"/>
      <c r="J17" s="49"/>
      <c r="K17" s="49"/>
    </row>
    <row r="18" spans="1:11" ht="18" customHeight="1">
      <c r="A18" s="258" t="s">
        <v>68</v>
      </c>
      <c r="B18" s="258" t="s">
        <v>68</v>
      </c>
      <c r="C18" s="258" t="s">
        <v>77</v>
      </c>
      <c r="D18" s="260" t="s">
        <v>35</v>
      </c>
      <c r="E18" s="241">
        <v>101.73</v>
      </c>
      <c r="F18" s="240">
        <v>101.73</v>
      </c>
      <c r="G18" s="63"/>
      <c r="H18" s="49"/>
      <c r="I18" s="49"/>
      <c r="J18" s="49"/>
      <c r="K18" s="49"/>
    </row>
    <row r="19" spans="1:11" ht="18" customHeight="1">
      <c r="A19" s="258" t="s">
        <v>68</v>
      </c>
      <c r="B19" s="258" t="s">
        <v>68</v>
      </c>
      <c r="C19" s="258" t="s">
        <v>69</v>
      </c>
      <c r="D19" s="260" t="s">
        <v>36</v>
      </c>
      <c r="E19" s="241">
        <v>8.81</v>
      </c>
      <c r="F19" s="240">
        <v>8.81</v>
      </c>
      <c r="G19" s="63"/>
      <c r="H19" s="49"/>
      <c r="I19" s="49"/>
      <c r="J19" s="49"/>
      <c r="K19" s="49"/>
    </row>
    <row r="20" spans="1:11" ht="18" customHeight="1">
      <c r="A20" s="258" t="s">
        <v>75</v>
      </c>
      <c r="B20" s="258"/>
      <c r="C20" s="258"/>
      <c r="D20" s="260" t="s">
        <v>76</v>
      </c>
      <c r="E20" s="241">
        <v>140</v>
      </c>
      <c r="F20" s="240">
        <v>140</v>
      </c>
      <c r="G20" s="63"/>
      <c r="H20" s="49"/>
      <c r="I20" s="49"/>
      <c r="J20" s="49"/>
      <c r="K20" s="49"/>
    </row>
    <row r="21" spans="1:11" ht="18" customHeight="1">
      <c r="A21" s="258"/>
      <c r="B21" s="258" t="s">
        <v>69</v>
      </c>
      <c r="C21" s="258"/>
      <c r="D21" s="260" t="s">
        <v>39</v>
      </c>
      <c r="E21" s="241">
        <v>140</v>
      </c>
      <c r="F21" s="240">
        <v>140</v>
      </c>
      <c r="G21" s="63"/>
      <c r="H21" s="49"/>
      <c r="I21" s="49"/>
      <c r="J21" s="49"/>
      <c r="K21" s="49"/>
    </row>
    <row r="22" spans="1:11" ht="18" customHeight="1">
      <c r="A22" s="258" t="s">
        <v>68</v>
      </c>
      <c r="B22" s="258" t="s">
        <v>68</v>
      </c>
      <c r="C22" s="258" t="s">
        <v>77</v>
      </c>
      <c r="D22" s="260" t="s">
        <v>40</v>
      </c>
      <c r="E22" s="241">
        <v>140</v>
      </c>
      <c r="F22" s="240">
        <v>140</v>
      </c>
      <c r="G22" s="63"/>
      <c r="H22" s="49"/>
      <c r="I22" s="49"/>
      <c r="J22" s="49"/>
      <c r="K22" s="49"/>
    </row>
    <row r="23" spans="2:8" ht="17.25" customHeight="1">
      <c r="B23"/>
      <c r="C23"/>
      <c r="D23"/>
      <c r="E23"/>
      <c r="F23"/>
      <c r="G23"/>
      <c r="H23"/>
    </row>
    <row r="24" spans="1:12" ht="51" customHeight="1">
      <c r="A24" s="311"/>
      <c r="B24" s="311"/>
      <c r="C24" s="311"/>
      <c r="D24" s="311"/>
      <c r="E24" s="311"/>
      <c r="F24" s="311"/>
      <c r="G24" s="311"/>
      <c r="H24" s="311"/>
      <c r="I24" s="311"/>
      <c r="J24" s="311"/>
      <c r="K24" s="311"/>
      <c r="L24" s="311"/>
    </row>
  </sheetData>
  <sheetProtection/>
  <mergeCells count="14">
    <mergeCell ref="H5:H6"/>
    <mergeCell ref="I5:I6"/>
    <mergeCell ref="J5:J6"/>
    <mergeCell ref="K5:K6"/>
    <mergeCell ref="A1:K1"/>
    <mergeCell ref="A4:C4"/>
    <mergeCell ref="E4:K4"/>
    <mergeCell ref="F5:G5"/>
    <mergeCell ref="A24:L24"/>
    <mergeCell ref="A5:A6"/>
    <mergeCell ref="B5:B6"/>
    <mergeCell ref="C5:C6"/>
    <mergeCell ref="D4:D6"/>
    <mergeCell ref="E5:E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8"/>
  <sheetViews>
    <sheetView showGridLines="0" showZeros="0" zoomScalePageLayoutView="0" workbookViewId="0" topLeftCell="A58">
      <selection activeCell="I24" sqref="I24"/>
    </sheetView>
  </sheetViews>
  <sheetFormatPr defaultColWidth="9.16015625" defaultRowHeight="12.75" customHeight="1"/>
  <cols>
    <col min="1" max="2" width="7.33203125" style="84" customWidth="1"/>
    <col min="3" max="3" width="49.5" style="0" customWidth="1"/>
    <col min="4" max="6" width="16" style="0" customWidth="1"/>
  </cols>
  <sheetData>
    <row r="1" spans="1:6" ht="24.75" customHeight="1">
      <c r="A1" s="312" t="s">
        <v>101</v>
      </c>
      <c r="B1" s="312"/>
      <c r="C1" s="312"/>
      <c r="D1" s="312"/>
      <c r="E1" s="312"/>
      <c r="F1" s="312"/>
    </row>
    <row r="2" spans="1:6" ht="15.75" customHeight="1">
      <c r="A2" s="50"/>
      <c r="B2" s="50"/>
      <c r="C2" s="50"/>
      <c r="D2" s="50"/>
      <c r="F2" s="77" t="s">
        <v>102</v>
      </c>
    </row>
    <row r="3" spans="1:6" s="33" customFormat="1" ht="15.75" customHeight="1">
      <c r="A3" s="308" t="s">
        <v>385</v>
      </c>
      <c r="B3" s="313"/>
      <c r="C3" s="314"/>
      <c r="D3" s="85"/>
      <c r="F3" s="77" t="s">
        <v>24</v>
      </c>
    </row>
    <row r="4" spans="1:6" s="32" customFormat="1" ht="12" customHeight="1">
      <c r="A4" s="315" t="s">
        <v>58</v>
      </c>
      <c r="B4" s="315"/>
      <c r="C4" s="302" t="s">
        <v>59</v>
      </c>
      <c r="D4" s="305" t="s">
        <v>103</v>
      </c>
      <c r="E4" s="306"/>
      <c r="F4" s="307"/>
    </row>
    <row r="5" spans="1:6" s="32" customFormat="1" ht="12" customHeight="1">
      <c r="A5" s="86" t="s">
        <v>60</v>
      </c>
      <c r="B5" s="86" t="s">
        <v>61</v>
      </c>
      <c r="C5" s="302"/>
      <c r="D5" s="40" t="s">
        <v>48</v>
      </c>
      <c r="E5" s="40" t="s">
        <v>104</v>
      </c>
      <c r="F5" s="40" t="s">
        <v>105</v>
      </c>
    </row>
    <row r="6" spans="1:6" s="32" customFormat="1" ht="12" customHeight="1">
      <c r="A6" s="86"/>
      <c r="B6" s="86"/>
      <c r="C6" s="40" t="s">
        <v>106</v>
      </c>
      <c r="D6" s="174">
        <v>2167.69</v>
      </c>
      <c r="E6" s="175">
        <f>E7+E49</f>
        <v>1854.43</v>
      </c>
      <c r="F6" s="174">
        <v>313.26</v>
      </c>
    </row>
    <row r="7" spans="1:6" s="33" customFormat="1" ht="12" customHeight="1">
      <c r="A7" s="88">
        <v>301</v>
      </c>
      <c r="B7" s="88"/>
      <c r="C7" s="89" t="s">
        <v>53</v>
      </c>
      <c r="D7" s="171">
        <v>1762.43</v>
      </c>
      <c r="E7" s="171">
        <v>1762.43</v>
      </c>
      <c r="F7" s="49"/>
    </row>
    <row r="8" spans="1:7" s="33" customFormat="1" ht="12" customHeight="1">
      <c r="A8" s="88"/>
      <c r="B8" s="88" t="s">
        <v>77</v>
      </c>
      <c r="C8" s="89" t="s">
        <v>107</v>
      </c>
      <c r="D8" s="171">
        <v>728.74</v>
      </c>
      <c r="E8" s="171">
        <v>728.74</v>
      </c>
      <c r="F8" s="45"/>
      <c r="G8" s="47"/>
    </row>
    <row r="9" spans="1:6" s="33" customFormat="1" ht="12" customHeight="1">
      <c r="A9" s="88"/>
      <c r="B9" s="88" t="s">
        <v>69</v>
      </c>
      <c r="C9" s="89" t="s">
        <v>108</v>
      </c>
      <c r="D9" s="171">
        <v>443.28</v>
      </c>
      <c r="E9" s="171">
        <v>443.28</v>
      </c>
      <c r="F9" s="45"/>
    </row>
    <row r="10" spans="1:7" s="33" customFormat="1" ht="12" customHeight="1">
      <c r="A10" s="88"/>
      <c r="B10" s="88" t="s">
        <v>109</v>
      </c>
      <c r="C10" s="89" t="s">
        <v>110</v>
      </c>
      <c r="D10" s="171">
        <v>60.73</v>
      </c>
      <c r="E10" s="171">
        <v>60.73</v>
      </c>
      <c r="F10" s="45"/>
      <c r="G10" s="47"/>
    </row>
    <row r="11" spans="1:7" s="33" customFormat="1" ht="12" customHeight="1">
      <c r="A11" s="88"/>
      <c r="B11" s="88" t="s">
        <v>111</v>
      </c>
      <c r="C11" s="89" t="s">
        <v>112</v>
      </c>
      <c r="D11" s="171"/>
      <c r="E11" s="87"/>
      <c r="F11" s="45"/>
      <c r="G11" s="47"/>
    </row>
    <row r="12" spans="1:7" s="33" customFormat="1" ht="12" customHeight="1">
      <c r="A12" s="88"/>
      <c r="B12" s="88" t="s">
        <v>81</v>
      </c>
      <c r="C12" s="89" t="s">
        <v>113</v>
      </c>
      <c r="D12" s="171">
        <v>44.25</v>
      </c>
      <c r="E12" s="171">
        <v>44.25</v>
      </c>
      <c r="F12" s="45"/>
      <c r="G12" s="47"/>
    </row>
    <row r="13" spans="1:7" s="33" customFormat="1" ht="12" customHeight="1">
      <c r="A13" s="88"/>
      <c r="B13" s="88" t="s">
        <v>114</v>
      </c>
      <c r="C13" s="89" t="s">
        <v>115</v>
      </c>
      <c r="D13" s="171">
        <v>233.61</v>
      </c>
      <c r="E13" s="171">
        <v>233.61</v>
      </c>
      <c r="F13" s="45"/>
      <c r="G13" s="47"/>
    </row>
    <row r="14" spans="1:7" s="33" customFormat="1" ht="12" customHeight="1">
      <c r="A14" s="88"/>
      <c r="B14" s="88" t="s">
        <v>116</v>
      </c>
      <c r="C14" s="89" t="s">
        <v>117</v>
      </c>
      <c r="D14" s="171"/>
      <c r="E14" s="87"/>
      <c r="F14" s="45"/>
      <c r="G14" s="47"/>
    </row>
    <row r="15" spans="1:7" s="33" customFormat="1" ht="12" customHeight="1">
      <c r="A15" s="88"/>
      <c r="B15" s="88" t="s">
        <v>118</v>
      </c>
      <c r="C15" s="89" t="s">
        <v>119</v>
      </c>
      <c r="D15" s="171">
        <v>93.26</v>
      </c>
      <c r="E15" s="171">
        <v>93.26</v>
      </c>
      <c r="F15" s="45"/>
      <c r="G15" s="47"/>
    </row>
    <row r="16" spans="1:7" s="33" customFormat="1" ht="12" customHeight="1">
      <c r="A16" s="88"/>
      <c r="B16" s="88" t="s">
        <v>72</v>
      </c>
      <c r="C16" s="89" t="s">
        <v>120</v>
      </c>
      <c r="D16" s="171"/>
      <c r="E16" s="87"/>
      <c r="F16" s="45"/>
      <c r="G16" s="47"/>
    </row>
    <row r="17" spans="1:7" s="33" customFormat="1" ht="12" customHeight="1">
      <c r="A17" s="88"/>
      <c r="B17" s="88" t="s">
        <v>121</v>
      </c>
      <c r="C17" s="89" t="s">
        <v>122</v>
      </c>
      <c r="D17" s="171">
        <v>18.56</v>
      </c>
      <c r="E17" s="171">
        <v>18.56</v>
      </c>
      <c r="F17" s="45"/>
      <c r="G17" s="47"/>
    </row>
    <row r="18" spans="1:7" s="33" customFormat="1" ht="12" customHeight="1">
      <c r="A18" s="88"/>
      <c r="B18" s="88" t="s">
        <v>123</v>
      </c>
      <c r="C18" s="89" t="s">
        <v>40</v>
      </c>
      <c r="D18" s="171">
        <v>140</v>
      </c>
      <c r="E18" s="171">
        <v>140</v>
      </c>
      <c r="F18" s="45"/>
      <c r="G18" s="47"/>
    </row>
    <row r="19" spans="1:7" s="33" customFormat="1" ht="12" customHeight="1">
      <c r="A19" s="88"/>
      <c r="B19" s="88" t="s">
        <v>124</v>
      </c>
      <c r="C19" s="89" t="s">
        <v>125</v>
      </c>
      <c r="D19" s="171"/>
      <c r="E19" s="87"/>
      <c r="F19" s="45"/>
      <c r="G19" s="47"/>
    </row>
    <row r="20" spans="1:7" s="33" customFormat="1" ht="12" customHeight="1">
      <c r="A20" s="88"/>
      <c r="B20" s="88" t="s">
        <v>126</v>
      </c>
      <c r="C20" s="89" t="s">
        <v>127</v>
      </c>
      <c r="D20" s="172"/>
      <c r="E20" s="87">
        <v>0</v>
      </c>
      <c r="F20" s="45"/>
      <c r="G20" s="47"/>
    </row>
    <row r="21" spans="1:7" s="33" customFormat="1" ht="12" customHeight="1">
      <c r="A21" s="88" t="s">
        <v>128</v>
      </c>
      <c r="B21" s="88"/>
      <c r="C21" s="89" t="s">
        <v>54</v>
      </c>
      <c r="D21" s="171">
        <v>313.26</v>
      </c>
      <c r="E21" s="87">
        <f>SUM(E22:E48)</f>
        <v>0</v>
      </c>
      <c r="F21" s="171">
        <v>313.26</v>
      </c>
      <c r="G21" s="47"/>
    </row>
    <row r="22" spans="1:6" s="33" customFormat="1" ht="12" customHeight="1">
      <c r="A22" s="88"/>
      <c r="B22" s="88" t="s">
        <v>77</v>
      </c>
      <c r="C22" s="89" t="s">
        <v>129</v>
      </c>
      <c r="D22" s="171">
        <v>63.21</v>
      </c>
      <c r="E22" s="87"/>
      <c r="F22" s="171">
        <v>63.21</v>
      </c>
    </row>
    <row r="23" spans="1:6" s="33" customFormat="1" ht="12" customHeight="1">
      <c r="A23" s="88"/>
      <c r="B23" s="88" t="s">
        <v>69</v>
      </c>
      <c r="C23" s="89" t="s">
        <v>130</v>
      </c>
      <c r="D23" s="171">
        <v>0.1</v>
      </c>
      <c r="E23" s="87"/>
      <c r="F23" s="171">
        <v>0.1</v>
      </c>
    </row>
    <row r="24" spans="1:6" s="33" customFormat="1" ht="12" customHeight="1">
      <c r="A24" s="88"/>
      <c r="B24" s="88" t="s">
        <v>109</v>
      </c>
      <c r="C24" s="89" t="s">
        <v>131</v>
      </c>
      <c r="D24" s="171"/>
      <c r="E24" s="87"/>
      <c r="F24" s="171"/>
    </row>
    <row r="25" spans="1:6" s="33" customFormat="1" ht="12" customHeight="1">
      <c r="A25" s="88"/>
      <c r="B25" s="88" t="s">
        <v>73</v>
      </c>
      <c r="C25" s="89" t="s">
        <v>132</v>
      </c>
      <c r="D25" s="171">
        <v>0.12</v>
      </c>
      <c r="E25" s="87"/>
      <c r="F25" s="171">
        <v>0.12</v>
      </c>
    </row>
    <row r="26" spans="1:6" s="33" customFormat="1" ht="12" customHeight="1">
      <c r="A26" s="88"/>
      <c r="B26" s="88" t="s">
        <v>67</v>
      </c>
      <c r="C26" s="89" t="s">
        <v>133</v>
      </c>
      <c r="D26" s="171">
        <v>1.77</v>
      </c>
      <c r="E26" s="87"/>
      <c r="F26" s="171">
        <v>1.77</v>
      </c>
    </row>
    <row r="27" spans="1:6" s="33" customFormat="1" ht="12" customHeight="1">
      <c r="A27" s="88"/>
      <c r="B27" s="88" t="s">
        <v>111</v>
      </c>
      <c r="C27" s="89" t="s">
        <v>134</v>
      </c>
      <c r="D27" s="171">
        <v>3.53</v>
      </c>
      <c r="E27" s="87"/>
      <c r="F27" s="171">
        <v>3.53</v>
      </c>
    </row>
    <row r="28" spans="1:6" s="33" customFormat="1" ht="12" customHeight="1">
      <c r="A28" s="88"/>
      <c r="B28" s="88" t="s">
        <v>81</v>
      </c>
      <c r="C28" s="89" t="s">
        <v>135</v>
      </c>
      <c r="D28" s="171">
        <v>12.82</v>
      </c>
      <c r="E28" s="87"/>
      <c r="F28" s="171">
        <v>12.82</v>
      </c>
    </row>
    <row r="29" spans="1:6" s="33" customFormat="1" ht="12" customHeight="1">
      <c r="A29" s="88"/>
      <c r="B29" s="88" t="s">
        <v>114</v>
      </c>
      <c r="C29" s="89" t="s">
        <v>136</v>
      </c>
      <c r="D29" s="171">
        <v>13.23</v>
      </c>
      <c r="E29" s="87"/>
      <c r="F29" s="171">
        <v>13.23</v>
      </c>
    </row>
    <row r="30" spans="1:6" s="33" customFormat="1" ht="12" customHeight="1">
      <c r="A30" s="88"/>
      <c r="B30" s="88" t="s">
        <v>116</v>
      </c>
      <c r="C30" s="89" t="s">
        <v>137</v>
      </c>
      <c r="D30" s="171"/>
      <c r="E30" s="87"/>
      <c r="F30" s="171"/>
    </row>
    <row r="31" spans="1:6" s="33" customFormat="1" ht="12" customHeight="1">
      <c r="A31" s="88"/>
      <c r="B31" s="88" t="s">
        <v>72</v>
      </c>
      <c r="C31" s="89" t="s">
        <v>138</v>
      </c>
      <c r="D31" s="171">
        <v>2.6</v>
      </c>
      <c r="E31" s="87"/>
      <c r="F31" s="171">
        <v>2.6</v>
      </c>
    </row>
    <row r="32" spans="1:6" s="33" customFormat="1" ht="12" customHeight="1">
      <c r="A32" s="88"/>
      <c r="B32" s="88" t="s">
        <v>121</v>
      </c>
      <c r="C32" s="89" t="s">
        <v>139</v>
      </c>
      <c r="D32" s="171"/>
      <c r="E32" s="87"/>
      <c r="F32" s="171"/>
    </row>
    <row r="33" spans="1:6" s="33" customFormat="1" ht="12" customHeight="1">
      <c r="A33" s="88"/>
      <c r="B33" s="88" t="s">
        <v>123</v>
      </c>
      <c r="C33" s="89" t="s">
        <v>140</v>
      </c>
      <c r="D33" s="171">
        <v>0.6</v>
      </c>
      <c r="E33" s="87"/>
      <c r="F33" s="171">
        <v>0.6</v>
      </c>
    </row>
    <row r="34" spans="1:6" s="33" customFormat="1" ht="12" customHeight="1">
      <c r="A34" s="88"/>
      <c r="B34" s="88" t="s">
        <v>124</v>
      </c>
      <c r="C34" s="89" t="s">
        <v>141</v>
      </c>
      <c r="D34" s="171"/>
      <c r="E34" s="87"/>
      <c r="F34" s="171"/>
    </row>
    <row r="35" spans="1:6" s="33" customFormat="1" ht="12" customHeight="1">
      <c r="A35" s="88"/>
      <c r="B35" s="88" t="s">
        <v>142</v>
      </c>
      <c r="C35" s="89" t="s">
        <v>143</v>
      </c>
      <c r="D35" s="171"/>
      <c r="E35" s="87"/>
      <c r="F35" s="171"/>
    </row>
    <row r="36" spans="1:6" s="33" customFormat="1" ht="12" customHeight="1">
      <c r="A36" s="88"/>
      <c r="B36" s="88" t="s">
        <v>144</v>
      </c>
      <c r="C36" s="89" t="s">
        <v>145</v>
      </c>
      <c r="D36" s="171">
        <v>0.5</v>
      </c>
      <c r="E36" s="87"/>
      <c r="F36" s="171">
        <v>0.5</v>
      </c>
    </row>
    <row r="37" spans="1:6" s="33" customFormat="1" ht="12" customHeight="1">
      <c r="A37" s="88"/>
      <c r="B37" s="88" t="s">
        <v>146</v>
      </c>
      <c r="C37" s="89" t="s">
        <v>147</v>
      </c>
      <c r="D37" s="171">
        <v>3.84</v>
      </c>
      <c r="E37" s="87"/>
      <c r="F37" s="171">
        <v>3.84</v>
      </c>
    </row>
    <row r="38" spans="1:6" s="33" customFormat="1" ht="12" customHeight="1">
      <c r="A38" s="88"/>
      <c r="B38" s="88" t="s">
        <v>148</v>
      </c>
      <c r="C38" s="90" t="s">
        <v>149</v>
      </c>
      <c r="D38" s="173"/>
      <c r="E38" s="87"/>
      <c r="F38" s="173"/>
    </row>
    <row r="39" spans="1:6" s="33" customFormat="1" ht="12" customHeight="1">
      <c r="A39" s="88"/>
      <c r="B39" s="88" t="s">
        <v>150</v>
      </c>
      <c r="C39" s="49" t="s">
        <v>151</v>
      </c>
      <c r="D39" s="172"/>
      <c r="E39" s="87"/>
      <c r="F39" s="172"/>
    </row>
    <row r="40" spans="1:6" s="33" customFormat="1" ht="12" customHeight="1">
      <c r="A40" s="88"/>
      <c r="B40" s="88" t="s">
        <v>152</v>
      </c>
      <c r="C40" s="49" t="s">
        <v>153</v>
      </c>
      <c r="D40" s="171"/>
      <c r="E40" s="87"/>
      <c r="F40" s="171"/>
    </row>
    <row r="41" spans="1:6" s="33" customFormat="1" ht="12" customHeight="1">
      <c r="A41" s="88"/>
      <c r="B41" s="88" t="s">
        <v>154</v>
      </c>
      <c r="C41" s="49" t="s">
        <v>155</v>
      </c>
      <c r="D41" s="171">
        <v>9.84</v>
      </c>
      <c r="E41" s="87"/>
      <c r="F41" s="171">
        <v>9.84</v>
      </c>
    </row>
    <row r="42" spans="1:6" s="33" customFormat="1" ht="12" customHeight="1">
      <c r="A42" s="88"/>
      <c r="B42" s="88" t="s">
        <v>156</v>
      </c>
      <c r="C42" s="49" t="s">
        <v>157</v>
      </c>
      <c r="D42" s="171"/>
      <c r="E42" s="87"/>
      <c r="F42" s="171"/>
    </row>
    <row r="43" spans="1:6" s="33" customFormat="1" ht="12" customHeight="1">
      <c r="A43" s="88"/>
      <c r="B43" s="88" t="s">
        <v>158</v>
      </c>
      <c r="C43" s="89" t="s">
        <v>159</v>
      </c>
      <c r="D43" s="171">
        <v>23.19</v>
      </c>
      <c r="E43" s="87"/>
      <c r="F43" s="171">
        <v>23.19</v>
      </c>
    </row>
    <row r="44" spans="1:6" s="33" customFormat="1" ht="12" customHeight="1">
      <c r="A44" s="88"/>
      <c r="B44" s="88" t="s">
        <v>160</v>
      </c>
      <c r="C44" s="89" t="s">
        <v>161</v>
      </c>
      <c r="D44" s="171"/>
      <c r="E44" s="87"/>
      <c r="F44" s="171"/>
    </row>
    <row r="45" spans="1:6" s="33" customFormat="1" ht="12" customHeight="1">
      <c r="A45" s="88"/>
      <c r="B45" s="88" t="s">
        <v>162</v>
      </c>
      <c r="C45" s="89" t="s">
        <v>163</v>
      </c>
      <c r="D45" s="171">
        <v>18.6</v>
      </c>
      <c r="E45" s="87"/>
      <c r="F45" s="171">
        <v>18.6</v>
      </c>
    </row>
    <row r="46" spans="1:6" s="33" customFormat="1" ht="12" customHeight="1">
      <c r="A46" s="88"/>
      <c r="B46" s="88" t="s">
        <v>164</v>
      </c>
      <c r="C46" s="89" t="s">
        <v>165</v>
      </c>
      <c r="D46" s="171">
        <v>141.11</v>
      </c>
      <c r="E46" s="87"/>
      <c r="F46" s="171">
        <v>141.11</v>
      </c>
    </row>
    <row r="47" spans="1:6" s="33" customFormat="1" ht="12" customHeight="1">
      <c r="A47" s="88"/>
      <c r="B47" s="88" t="s">
        <v>166</v>
      </c>
      <c r="C47" s="89" t="s">
        <v>167</v>
      </c>
      <c r="D47" s="171"/>
      <c r="E47" s="87"/>
      <c r="F47" s="171"/>
    </row>
    <row r="48" spans="1:8" s="33" customFormat="1" ht="12" customHeight="1">
      <c r="A48" s="88"/>
      <c r="B48" s="88" t="s">
        <v>126</v>
      </c>
      <c r="C48" s="89" t="s">
        <v>168</v>
      </c>
      <c r="D48" s="171">
        <v>18.2</v>
      </c>
      <c r="E48" s="87"/>
      <c r="F48" s="171">
        <v>18.2</v>
      </c>
      <c r="G48" s="47"/>
      <c r="H48" s="47"/>
    </row>
    <row r="49" spans="1:7" s="33" customFormat="1" ht="12" customHeight="1">
      <c r="A49" s="88" t="s">
        <v>169</v>
      </c>
      <c r="B49" s="88"/>
      <c r="C49" s="89" t="s">
        <v>170</v>
      </c>
      <c r="D49" s="171">
        <v>92</v>
      </c>
      <c r="E49" s="171">
        <v>92</v>
      </c>
      <c r="F49" s="45"/>
      <c r="G49" s="47"/>
    </row>
    <row r="50" spans="1:7" s="33" customFormat="1" ht="12" customHeight="1">
      <c r="A50" s="88"/>
      <c r="B50" s="88" t="s">
        <v>77</v>
      </c>
      <c r="C50" s="89" t="s">
        <v>171</v>
      </c>
      <c r="D50" s="171">
        <v>53.36</v>
      </c>
      <c r="E50" s="171">
        <v>53.36</v>
      </c>
      <c r="F50" s="45"/>
      <c r="G50" s="47"/>
    </row>
    <row r="51" spans="1:6" s="33" customFormat="1" ht="12" customHeight="1">
      <c r="A51" s="88"/>
      <c r="B51" s="88" t="s">
        <v>69</v>
      </c>
      <c r="C51" s="89" t="s">
        <v>172</v>
      </c>
      <c r="D51" s="171">
        <v>36.73</v>
      </c>
      <c r="E51" s="171">
        <v>36.73</v>
      </c>
      <c r="F51" s="49"/>
    </row>
    <row r="52" spans="1:7" s="33" customFormat="1" ht="12" customHeight="1">
      <c r="A52" s="88"/>
      <c r="B52" s="88" t="s">
        <v>109</v>
      </c>
      <c r="C52" s="89" t="s">
        <v>173</v>
      </c>
      <c r="D52" s="171"/>
      <c r="E52" s="171"/>
      <c r="F52" s="45"/>
      <c r="G52" s="47"/>
    </row>
    <row r="53" spans="1:7" s="33" customFormat="1" ht="12" customHeight="1">
      <c r="A53" s="88"/>
      <c r="B53" s="88" t="s">
        <v>73</v>
      </c>
      <c r="C53" s="89" t="s">
        <v>174</v>
      </c>
      <c r="D53" s="171"/>
      <c r="E53" s="171"/>
      <c r="F53" s="45"/>
      <c r="G53" s="47"/>
    </row>
    <row r="54" spans="1:7" s="33" customFormat="1" ht="12" customHeight="1">
      <c r="A54" s="88"/>
      <c r="B54" s="88" t="s">
        <v>67</v>
      </c>
      <c r="C54" s="89" t="s">
        <v>175</v>
      </c>
      <c r="D54" s="171">
        <v>1.54</v>
      </c>
      <c r="E54" s="171">
        <v>1.54</v>
      </c>
      <c r="F54" s="45"/>
      <c r="G54" s="47"/>
    </row>
    <row r="55" spans="1:7" s="33" customFormat="1" ht="12" customHeight="1">
      <c r="A55" s="88"/>
      <c r="B55" s="88" t="s">
        <v>111</v>
      </c>
      <c r="C55" s="89" t="s">
        <v>176</v>
      </c>
      <c r="D55" s="171"/>
      <c r="E55" s="171"/>
      <c r="F55" s="45"/>
      <c r="G55" s="47"/>
    </row>
    <row r="56" spans="1:7" s="33" customFormat="1" ht="12" customHeight="1">
      <c r="A56" s="88"/>
      <c r="B56" s="88" t="s">
        <v>81</v>
      </c>
      <c r="C56" s="89" t="s">
        <v>177</v>
      </c>
      <c r="D56" s="171"/>
      <c r="E56" s="171"/>
      <c r="F56" s="45"/>
      <c r="G56" s="47"/>
    </row>
    <row r="57" spans="1:7" s="33" customFormat="1" ht="12" customHeight="1">
      <c r="A57" s="88"/>
      <c r="B57" s="88" t="s">
        <v>114</v>
      </c>
      <c r="C57" s="89" t="s">
        <v>178</v>
      </c>
      <c r="D57" s="171"/>
      <c r="E57" s="171"/>
      <c r="F57" s="45"/>
      <c r="G57" s="47"/>
    </row>
    <row r="58" spans="1:7" s="33" customFormat="1" ht="12" customHeight="1">
      <c r="A58" s="88"/>
      <c r="B58" s="88" t="s">
        <v>116</v>
      </c>
      <c r="C58" s="89" t="s">
        <v>179</v>
      </c>
      <c r="D58" s="171"/>
      <c r="E58" s="171"/>
      <c r="F58" s="45"/>
      <c r="G58" s="47"/>
    </row>
    <row r="59" spans="1:7" s="33" customFormat="1" ht="12" customHeight="1">
      <c r="A59" s="88"/>
      <c r="B59" s="88" t="s">
        <v>118</v>
      </c>
      <c r="C59" s="89" t="s">
        <v>180</v>
      </c>
      <c r="D59" s="171"/>
      <c r="E59" s="171"/>
      <c r="F59" s="45"/>
      <c r="G59" s="47"/>
    </row>
    <row r="60" spans="1:6" s="33" customFormat="1" ht="12" customHeight="1">
      <c r="A60" s="88"/>
      <c r="B60" s="88" t="s">
        <v>126</v>
      </c>
      <c r="C60" s="89" t="s">
        <v>181</v>
      </c>
      <c r="D60" s="171">
        <v>0.37</v>
      </c>
      <c r="E60" s="171">
        <v>0.37</v>
      </c>
      <c r="F60" s="45"/>
    </row>
    <row r="61" spans="1:9" ht="12" customHeight="1">
      <c r="A61" s="88" t="s">
        <v>182</v>
      </c>
      <c r="B61" s="88"/>
      <c r="C61" s="49" t="s">
        <v>183</v>
      </c>
      <c r="D61" s="171"/>
      <c r="E61" s="58"/>
      <c r="F61" s="69"/>
      <c r="I61" s="92"/>
    </row>
    <row r="62" spans="1:9" ht="12" customHeight="1">
      <c r="A62" s="88"/>
      <c r="B62" s="88" t="s">
        <v>77</v>
      </c>
      <c r="C62" s="91" t="s">
        <v>184</v>
      </c>
      <c r="D62" s="171"/>
      <c r="E62" s="58"/>
      <c r="F62" s="69"/>
      <c r="H62" s="92"/>
      <c r="I62" s="92"/>
    </row>
    <row r="63" spans="1:8" ht="12" customHeight="1">
      <c r="A63" s="88"/>
      <c r="B63" s="88" t="s">
        <v>69</v>
      </c>
      <c r="C63" s="91" t="s">
        <v>185</v>
      </c>
      <c r="D63" s="171"/>
      <c r="E63" s="58"/>
      <c r="F63" s="69"/>
      <c r="G63" s="92"/>
      <c r="H63" s="92"/>
    </row>
    <row r="64" spans="1:7" ht="12" customHeight="1">
      <c r="A64" s="88"/>
      <c r="B64" s="88" t="s">
        <v>109</v>
      </c>
      <c r="C64" s="91" t="s">
        <v>186</v>
      </c>
      <c r="D64" s="171"/>
      <c r="E64" s="58"/>
      <c r="F64" s="58"/>
      <c r="G64" s="92"/>
    </row>
    <row r="65" spans="1:6" ht="12" customHeight="1">
      <c r="A65" s="88"/>
      <c r="B65" s="88" t="s">
        <v>67</v>
      </c>
      <c r="C65" s="91" t="s">
        <v>187</v>
      </c>
      <c r="D65" s="171"/>
      <c r="E65" s="58"/>
      <c r="F65" s="58"/>
    </row>
    <row r="66" spans="1:6" ht="12" customHeight="1">
      <c r="A66" s="88"/>
      <c r="B66" s="88" t="s">
        <v>111</v>
      </c>
      <c r="C66" s="91" t="s">
        <v>188</v>
      </c>
      <c r="D66" s="171"/>
      <c r="E66" s="58"/>
      <c r="F66" s="58"/>
    </row>
    <row r="67" spans="1:6" ht="12" customHeight="1">
      <c r="A67" s="88"/>
      <c r="B67" s="88" t="s">
        <v>81</v>
      </c>
      <c r="C67" s="91" t="s">
        <v>189</v>
      </c>
      <c r="D67" s="171"/>
      <c r="E67" s="58"/>
      <c r="F67" s="58"/>
    </row>
    <row r="68" spans="1:6" ht="12" customHeight="1">
      <c r="A68" s="88"/>
      <c r="B68" s="88" t="s">
        <v>114</v>
      </c>
      <c r="C68" s="91" t="s">
        <v>190</v>
      </c>
      <c r="D68" s="171"/>
      <c r="E68" s="58"/>
      <c r="F68" s="58"/>
    </row>
    <row r="69" spans="1:6" ht="12" customHeight="1">
      <c r="A69" s="88"/>
      <c r="B69" s="88" t="s">
        <v>116</v>
      </c>
      <c r="C69" s="91" t="s">
        <v>191</v>
      </c>
      <c r="D69" s="171"/>
      <c r="E69" s="58"/>
      <c r="F69" s="58"/>
    </row>
    <row r="70" spans="1:6" ht="12" customHeight="1">
      <c r="A70" s="88"/>
      <c r="B70" s="88" t="s">
        <v>118</v>
      </c>
      <c r="C70" s="91" t="s">
        <v>192</v>
      </c>
      <c r="D70" s="171"/>
      <c r="E70" s="58"/>
      <c r="F70" s="58"/>
    </row>
    <row r="71" spans="1:6" ht="12" customHeight="1">
      <c r="A71" s="88"/>
      <c r="B71" s="88" t="s">
        <v>72</v>
      </c>
      <c r="C71" s="91" t="s">
        <v>193</v>
      </c>
      <c r="D71" s="171"/>
      <c r="E71" s="58"/>
      <c r="F71" s="58"/>
    </row>
    <row r="72" spans="1:6" ht="12" customHeight="1">
      <c r="A72" s="88"/>
      <c r="B72" s="88" t="s">
        <v>121</v>
      </c>
      <c r="C72" s="91" t="s">
        <v>194</v>
      </c>
      <c r="D72" s="171"/>
      <c r="E72" s="58"/>
      <c r="F72" s="58"/>
    </row>
    <row r="73" spans="1:6" ht="12" customHeight="1">
      <c r="A73" s="88"/>
      <c r="B73" s="88" t="s">
        <v>123</v>
      </c>
      <c r="C73" s="91" t="s">
        <v>195</v>
      </c>
      <c r="D73" s="171"/>
      <c r="E73" s="58"/>
      <c r="F73" s="58"/>
    </row>
    <row r="74" spans="1:6" ht="12" customHeight="1">
      <c r="A74" s="88"/>
      <c r="B74" s="88" t="s">
        <v>196</v>
      </c>
      <c r="C74" s="91" t="s">
        <v>197</v>
      </c>
      <c r="D74" s="171"/>
      <c r="E74" s="58"/>
      <c r="F74" s="58"/>
    </row>
    <row r="75" spans="1:6" ht="12" customHeight="1">
      <c r="A75" s="88"/>
      <c r="B75" s="88" t="s">
        <v>198</v>
      </c>
      <c r="C75" s="91" t="s">
        <v>199</v>
      </c>
      <c r="D75" s="171"/>
      <c r="E75" s="58"/>
      <c r="F75" s="58"/>
    </row>
    <row r="76" spans="1:6" ht="12" customHeight="1">
      <c r="A76" s="88"/>
      <c r="B76" s="88" t="s">
        <v>200</v>
      </c>
      <c r="C76" s="91" t="s">
        <v>201</v>
      </c>
      <c r="D76" s="171"/>
      <c r="E76" s="58"/>
      <c r="F76" s="58"/>
    </row>
    <row r="77" spans="1:6" ht="12" customHeight="1">
      <c r="A77" s="88"/>
      <c r="B77" s="88" t="s">
        <v>126</v>
      </c>
      <c r="C77" s="91" t="s">
        <v>202</v>
      </c>
      <c r="D77" s="171"/>
      <c r="E77" s="58"/>
      <c r="F77" s="58"/>
    </row>
    <row r="78" spans="1:6" ht="42" customHeight="1">
      <c r="A78" s="316"/>
      <c r="B78" s="316"/>
      <c r="C78" s="316"/>
      <c r="D78" s="316"/>
      <c r="E78" s="316"/>
      <c r="F78" s="316"/>
    </row>
  </sheetData>
  <sheetProtection/>
  <mergeCells count="6">
    <mergeCell ref="A1:F1"/>
    <mergeCell ref="A3:C3"/>
    <mergeCell ref="A4:B4"/>
    <mergeCell ref="D4:F4"/>
    <mergeCell ref="A78:F78"/>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7">
      <selection activeCell="A3" sqref="A3"/>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80" customFormat="1" ht="27.75">
      <c r="A1" s="296" t="s">
        <v>203</v>
      </c>
      <c r="B1" s="296"/>
      <c r="C1" s="296"/>
      <c r="D1" s="296"/>
      <c r="E1" s="296"/>
      <c r="F1" s="296"/>
      <c r="G1" s="296"/>
      <c r="H1" s="296"/>
      <c r="I1" s="296"/>
      <c r="J1" s="296"/>
      <c r="K1" s="296"/>
      <c r="L1" s="296"/>
      <c r="M1" s="296"/>
    </row>
    <row r="2" spans="1:13" s="33" customFormat="1" ht="17.25" customHeight="1">
      <c r="A2" s="81"/>
      <c r="B2" s="82"/>
      <c r="C2" s="82"/>
      <c r="D2" s="82"/>
      <c r="E2" s="82"/>
      <c r="F2" s="82"/>
      <c r="G2" s="82"/>
      <c r="H2" s="82"/>
      <c r="L2" s="81"/>
      <c r="M2" s="83" t="s">
        <v>204</v>
      </c>
    </row>
    <row r="3" spans="1:13" ht="18.75" customHeight="1">
      <c r="A3" s="176" t="s">
        <v>385</v>
      </c>
      <c r="B3" s="18"/>
      <c r="C3" s="18"/>
      <c r="D3" s="165"/>
      <c r="E3" s="72"/>
      <c r="F3" s="72"/>
      <c r="G3" s="72"/>
      <c r="H3" s="72"/>
      <c r="K3" s="33"/>
      <c r="L3" s="281" t="s">
        <v>24</v>
      </c>
      <c r="M3" s="281"/>
    </row>
    <row r="4" spans="1:13" s="10" customFormat="1" ht="27" customHeight="1">
      <c r="A4" s="298" t="s">
        <v>45</v>
      </c>
      <c r="B4" s="298" t="s">
        <v>58</v>
      </c>
      <c r="C4" s="298"/>
      <c r="D4" s="298"/>
      <c r="E4" s="302" t="s">
        <v>59</v>
      </c>
      <c r="F4" s="302" t="s">
        <v>89</v>
      </c>
      <c r="G4" s="302"/>
      <c r="H4" s="302"/>
      <c r="I4" s="302"/>
      <c r="J4" s="302"/>
      <c r="K4" s="302"/>
      <c r="L4" s="302"/>
      <c r="M4" s="302"/>
    </row>
    <row r="5" spans="1:13" s="10" customFormat="1" ht="27" customHeight="1">
      <c r="A5" s="298"/>
      <c r="B5" s="41" t="s">
        <v>60</v>
      </c>
      <c r="C5" s="41" t="s">
        <v>61</v>
      </c>
      <c r="D5" s="40" t="s">
        <v>62</v>
      </c>
      <c r="E5" s="302"/>
      <c r="F5" s="40" t="s">
        <v>48</v>
      </c>
      <c r="G5" s="21" t="s">
        <v>92</v>
      </c>
      <c r="H5" s="21" t="s">
        <v>93</v>
      </c>
      <c r="I5" s="21" t="s">
        <v>94</v>
      </c>
      <c r="J5" s="21" t="s">
        <v>95</v>
      </c>
      <c r="K5" s="21" t="s">
        <v>96</v>
      </c>
      <c r="L5" s="21" t="s">
        <v>97</v>
      </c>
      <c r="M5" s="21" t="s">
        <v>98</v>
      </c>
    </row>
    <row r="6" spans="1:13" s="10" customFormat="1" ht="24" customHeight="1">
      <c r="A6" s="73"/>
      <c r="B6" s="74"/>
      <c r="C6" s="74"/>
      <c r="D6" s="74"/>
      <c r="E6" s="75" t="s">
        <v>48</v>
      </c>
      <c r="F6" s="76">
        <f>SUM(G6:J6)</f>
        <v>0</v>
      </c>
      <c r="G6" s="76">
        <f>SUM(G7:G16)</f>
        <v>0</v>
      </c>
      <c r="H6" s="76">
        <f>SUM(H7:H16)</f>
        <v>0</v>
      </c>
      <c r="I6" s="76">
        <f>SUM(I7:I16)</f>
        <v>0</v>
      </c>
      <c r="J6" s="76">
        <f>SUM(J7:J16)</f>
        <v>0</v>
      </c>
      <c r="K6" s="78"/>
      <c r="L6" s="78"/>
      <c r="M6" s="79"/>
    </row>
    <row r="7" spans="1:13" ht="24" customHeight="1">
      <c r="A7" s="55"/>
      <c r="B7" s="28"/>
      <c r="C7" s="28"/>
      <c r="D7" s="28"/>
      <c r="E7" s="54"/>
      <c r="F7" s="63">
        <f>SUM(G7:J7)</f>
        <v>0</v>
      </c>
      <c r="G7" s="63"/>
      <c r="H7" s="63"/>
      <c r="I7" s="63"/>
      <c r="J7" s="63"/>
      <c r="K7" s="49"/>
      <c r="L7" s="49"/>
      <c r="M7" s="49"/>
    </row>
    <row r="8" spans="1:13" ht="24" customHeight="1">
      <c r="A8" s="55"/>
      <c r="B8" s="28"/>
      <c r="C8" s="28"/>
      <c r="D8" s="28"/>
      <c r="E8" s="54"/>
      <c r="F8" s="63">
        <f aca="true" t="shared" si="0" ref="F8:F16">SUM(G8:J8)</f>
        <v>0</v>
      </c>
      <c r="G8" s="63"/>
      <c r="H8" s="63"/>
      <c r="I8" s="63"/>
      <c r="J8" s="63"/>
      <c r="K8" s="49"/>
      <c r="L8" s="49"/>
      <c r="M8" s="49"/>
    </row>
    <row r="9" spans="1:13" ht="24" customHeight="1">
      <c r="A9" s="55"/>
      <c r="B9" s="28"/>
      <c r="C9" s="28"/>
      <c r="D9" s="28"/>
      <c r="E9" s="54"/>
      <c r="F9" s="63">
        <f t="shared" si="0"/>
        <v>0</v>
      </c>
      <c r="G9" s="63"/>
      <c r="H9" s="63"/>
      <c r="I9" s="63"/>
      <c r="J9" s="63"/>
      <c r="K9" s="49"/>
      <c r="L9" s="49"/>
      <c r="M9" s="49"/>
    </row>
    <row r="10" spans="1:13" ht="24" customHeight="1">
      <c r="A10" s="55"/>
      <c r="B10" s="28"/>
      <c r="C10" s="28"/>
      <c r="D10" s="28"/>
      <c r="E10" s="54"/>
      <c r="F10" s="63">
        <f t="shared" si="0"/>
        <v>0</v>
      </c>
      <c r="G10" s="63"/>
      <c r="H10" s="63"/>
      <c r="I10" s="63"/>
      <c r="J10" s="63"/>
      <c r="K10" s="49"/>
      <c r="L10" s="49"/>
      <c r="M10" s="49"/>
    </row>
    <row r="11" spans="1:13" ht="24" customHeight="1">
      <c r="A11" s="55"/>
      <c r="B11" s="28"/>
      <c r="C11" s="28"/>
      <c r="D11" s="28"/>
      <c r="E11" s="54"/>
      <c r="F11" s="63">
        <f t="shared" si="0"/>
        <v>0</v>
      </c>
      <c r="G11" s="63"/>
      <c r="H11" s="63"/>
      <c r="I11" s="63"/>
      <c r="J11" s="63"/>
      <c r="K11" s="49"/>
      <c r="L11" s="49"/>
      <c r="M11" s="49"/>
    </row>
    <row r="12" spans="1:13" ht="24" customHeight="1">
      <c r="A12" s="55"/>
      <c r="B12" s="28"/>
      <c r="C12" s="28"/>
      <c r="D12" s="28"/>
      <c r="E12" s="54"/>
      <c r="F12" s="63">
        <f t="shared" si="0"/>
        <v>0</v>
      </c>
      <c r="G12" s="63"/>
      <c r="H12" s="63"/>
      <c r="I12" s="63"/>
      <c r="J12" s="63"/>
      <c r="K12" s="49"/>
      <c r="L12" s="49"/>
      <c r="M12" s="49"/>
    </row>
    <row r="13" spans="1:13" ht="24" customHeight="1">
      <c r="A13" s="55"/>
      <c r="B13" s="28"/>
      <c r="C13" s="28"/>
      <c r="D13" s="28"/>
      <c r="E13" s="54"/>
      <c r="F13" s="63">
        <f t="shared" si="0"/>
        <v>0</v>
      </c>
      <c r="G13" s="63"/>
      <c r="H13" s="63"/>
      <c r="I13" s="63"/>
      <c r="J13" s="63"/>
      <c r="K13" s="49"/>
      <c r="L13" s="49"/>
      <c r="M13" s="49"/>
    </row>
    <row r="14" spans="1:13" ht="24" customHeight="1">
      <c r="A14" s="55"/>
      <c r="B14" s="28"/>
      <c r="C14" s="28"/>
      <c r="D14" s="28"/>
      <c r="E14" s="54"/>
      <c r="F14" s="63">
        <f t="shared" si="0"/>
        <v>0</v>
      </c>
      <c r="G14" s="63"/>
      <c r="H14" s="63"/>
      <c r="I14" s="63"/>
      <c r="J14" s="63"/>
      <c r="K14" s="49"/>
      <c r="L14" s="49"/>
      <c r="M14" s="49"/>
    </row>
    <row r="15" spans="1:13" ht="24" customHeight="1">
      <c r="A15" s="55"/>
      <c r="B15" s="28"/>
      <c r="C15" s="28"/>
      <c r="D15" s="28"/>
      <c r="E15" s="54"/>
      <c r="F15" s="63">
        <f t="shared" si="0"/>
        <v>0</v>
      </c>
      <c r="G15" s="63"/>
      <c r="H15" s="63"/>
      <c r="I15" s="63"/>
      <c r="J15" s="63"/>
      <c r="K15" s="49"/>
      <c r="L15" s="49"/>
      <c r="M15" s="49"/>
    </row>
    <row r="16" spans="1:13" ht="22.5" customHeight="1">
      <c r="A16" s="68"/>
      <c r="B16" s="28"/>
      <c r="C16" s="28"/>
      <c r="D16" s="28"/>
      <c r="E16" s="54"/>
      <c r="F16" s="63">
        <f t="shared" si="0"/>
        <v>0</v>
      </c>
      <c r="G16" s="63"/>
      <c r="H16" s="63"/>
      <c r="I16" s="63"/>
      <c r="J16" s="63"/>
      <c r="K16" s="49"/>
      <c r="L16" s="49"/>
      <c r="M16" s="49"/>
    </row>
    <row r="17" spans="1:13" ht="22.5" customHeight="1">
      <c r="A17" s="166" t="s">
        <v>437</v>
      </c>
      <c r="B17" s="47"/>
      <c r="C17" s="47"/>
      <c r="D17" s="47"/>
      <c r="E17" s="47"/>
      <c r="F17" s="47"/>
      <c r="G17" s="47"/>
      <c r="H17" s="47"/>
      <c r="I17" s="47"/>
      <c r="J17" s="47"/>
      <c r="K17" s="33"/>
      <c r="L17" s="33"/>
      <c r="M17" s="33"/>
    </row>
    <row r="18" spans="1:13" ht="33" customHeight="1">
      <c r="A18" s="310"/>
      <c r="B18" s="310"/>
      <c r="C18" s="310"/>
      <c r="D18" s="310"/>
      <c r="E18" s="310"/>
      <c r="F18" s="310"/>
      <c r="G18" s="310"/>
      <c r="H18" s="310"/>
      <c r="I18" s="310"/>
      <c r="J18" s="310"/>
      <c r="K18" s="310"/>
      <c r="L18" s="310"/>
      <c r="M18" s="310"/>
    </row>
  </sheetData>
  <sheetProtection/>
  <mergeCells count="7">
    <mergeCell ref="A1:M1"/>
    <mergeCell ref="L3:M3"/>
    <mergeCell ref="B4:D4"/>
    <mergeCell ref="F4:M4"/>
    <mergeCell ref="A18:M18"/>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3">
      <selection activeCell="E21" sqref="E21"/>
    </sheetView>
  </sheetViews>
  <sheetFormatPr defaultColWidth="9.33203125" defaultRowHeight="11.25"/>
  <cols>
    <col min="1" max="1" width="24.16015625" style="33" customWidth="1"/>
    <col min="2" max="4" width="7.16015625" style="33" customWidth="1"/>
    <col min="5" max="5" width="11.5" style="33" bestFit="1" customWidth="1"/>
    <col min="6" max="10" width="14.33203125" style="33" customWidth="1"/>
    <col min="11" max="16384" width="9.33203125" style="33" customWidth="1"/>
  </cols>
  <sheetData>
    <row r="1" spans="1:13" ht="35.25" customHeight="1">
      <c r="A1" s="303" t="s">
        <v>205</v>
      </c>
      <c r="B1" s="303"/>
      <c r="C1" s="303"/>
      <c r="D1" s="303"/>
      <c r="E1" s="303"/>
      <c r="F1" s="303"/>
      <c r="G1" s="303"/>
      <c r="H1" s="303"/>
      <c r="I1" s="303"/>
      <c r="J1" s="303"/>
      <c r="K1" s="303"/>
      <c r="L1" s="303"/>
      <c r="M1" s="303"/>
    </row>
    <row r="2" spans="12:13" ht="15.75" customHeight="1">
      <c r="L2" s="280" t="s">
        <v>206</v>
      </c>
      <c r="M2" s="280"/>
    </row>
    <row r="3" spans="1:13" ht="22.5" customHeight="1">
      <c r="A3" s="318" t="s">
        <v>385</v>
      </c>
      <c r="B3" s="313"/>
      <c r="C3" s="313"/>
      <c r="D3" s="72"/>
      <c r="E3" s="72"/>
      <c r="F3" s="72"/>
      <c r="G3" s="72"/>
      <c r="H3" s="72"/>
      <c r="L3" s="281" t="s">
        <v>24</v>
      </c>
      <c r="M3" s="281"/>
    </row>
    <row r="4" spans="1:13" s="32" customFormat="1" ht="24" customHeight="1">
      <c r="A4" s="298" t="s">
        <v>45</v>
      </c>
      <c r="B4" s="298" t="s">
        <v>58</v>
      </c>
      <c r="C4" s="298"/>
      <c r="D4" s="298"/>
      <c r="E4" s="302" t="s">
        <v>59</v>
      </c>
      <c r="F4" s="302" t="s">
        <v>89</v>
      </c>
      <c r="G4" s="302"/>
      <c r="H4" s="302"/>
      <c r="I4" s="302"/>
      <c r="J4" s="302"/>
      <c r="K4" s="302"/>
      <c r="L4" s="302"/>
      <c r="M4" s="302"/>
    </row>
    <row r="5" spans="1:13" s="32" customFormat="1" ht="40.5" customHeight="1">
      <c r="A5" s="298"/>
      <c r="B5" s="41" t="s">
        <v>60</v>
      </c>
      <c r="C5" s="41" t="s">
        <v>61</v>
      </c>
      <c r="D5" s="40" t="s">
        <v>62</v>
      </c>
      <c r="E5" s="302"/>
      <c r="F5" s="40" t="s">
        <v>48</v>
      </c>
      <c r="G5" s="21" t="s">
        <v>92</v>
      </c>
      <c r="H5" s="21" t="s">
        <v>93</v>
      </c>
      <c r="I5" s="21" t="s">
        <v>94</v>
      </c>
      <c r="J5" s="21" t="s">
        <v>95</v>
      </c>
      <c r="K5" s="21" t="s">
        <v>96</v>
      </c>
      <c r="L5" s="21" t="s">
        <v>97</v>
      </c>
      <c r="M5" s="21" t="s">
        <v>98</v>
      </c>
    </row>
    <row r="6" spans="1:13" s="32" customFormat="1" ht="23.25" customHeight="1">
      <c r="A6" s="73"/>
      <c r="B6" s="74"/>
      <c r="C6" s="74"/>
      <c r="D6" s="74"/>
      <c r="E6" s="75" t="s">
        <v>48</v>
      </c>
      <c r="F6" s="76">
        <f>SUM(G6:J6)</f>
        <v>0</v>
      </c>
      <c r="G6" s="76">
        <f>SUM(G7:G16)</f>
        <v>0</v>
      </c>
      <c r="H6" s="76">
        <f>SUM(H7:H16)</f>
        <v>0</v>
      </c>
      <c r="I6" s="76">
        <f>SUM(I7:I16)</f>
        <v>0</v>
      </c>
      <c r="J6" s="76">
        <f>SUM(J7:J16)</f>
        <v>0</v>
      </c>
      <c r="K6" s="78"/>
      <c r="L6" s="78"/>
      <c r="M6" s="79"/>
    </row>
    <row r="7" spans="1:13" s="32" customFormat="1" ht="23.25" customHeight="1">
      <c r="A7" s="55"/>
      <c r="B7" s="28"/>
      <c r="C7" s="28"/>
      <c r="D7" s="28"/>
      <c r="E7" s="54"/>
      <c r="F7" s="63">
        <f>SUM(G7:J7)</f>
        <v>0</v>
      </c>
      <c r="G7" s="63"/>
      <c r="H7" s="63"/>
      <c r="I7" s="63"/>
      <c r="J7" s="63"/>
      <c r="K7" s="49"/>
      <c r="L7" s="49"/>
      <c r="M7" s="49"/>
    </row>
    <row r="8" spans="1:13" s="32" customFormat="1" ht="23.25" customHeight="1">
      <c r="A8" s="55"/>
      <c r="B8" s="28"/>
      <c r="C8" s="28"/>
      <c r="D8" s="28"/>
      <c r="E8" s="54"/>
      <c r="F8" s="63">
        <f aca="true" t="shared" si="0" ref="F8:F16">SUM(G8:J8)</f>
        <v>0</v>
      </c>
      <c r="G8" s="63"/>
      <c r="H8" s="63"/>
      <c r="I8" s="63"/>
      <c r="J8" s="63"/>
      <c r="K8" s="49"/>
      <c r="L8" s="49"/>
      <c r="M8" s="49"/>
    </row>
    <row r="9" spans="1:13" s="32" customFormat="1" ht="23.25" customHeight="1">
      <c r="A9" s="55"/>
      <c r="B9" s="28"/>
      <c r="C9" s="28"/>
      <c r="D9" s="28"/>
      <c r="E9" s="54"/>
      <c r="F9" s="63">
        <f t="shared" si="0"/>
        <v>0</v>
      </c>
      <c r="G9" s="63"/>
      <c r="H9" s="63"/>
      <c r="I9" s="63"/>
      <c r="J9" s="63"/>
      <c r="K9" s="49"/>
      <c r="L9" s="49"/>
      <c r="M9" s="49"/>
    </row>
    <row r="10" spans="1:13" s="32" customFormat="1" ht="23.25" customHeight="1">
      <c r="A10" s="55"/>
      <c r="B10" s="28"/>
      <c r="C10" s="28"/>
      <c r="D10" s="28"/>
      <c r="E10" s="54"/>
      <c r="F10" s="63">
        <f t="shared" si="0"/>
        <v>0</v>
      </c>
      <c r="G10" s="63"/>
      <c r="H10" s="63"/>
      <c r="I10" s="63"/>
      <c r="J10" s="63"/>
      <c r="K10" s="49"/>
      <c r="L10" s="49"/>
      <c r="M10" s="49"/>
    </row>
    <row r="11" spans="1:13" s="32" customFormat="1" ht="23.25" customHeight="1">
      <c r="A11" s="55"/>
      <c r="B11" s="28"/>
      <c r="C11" s="28"/>
      <c r="D11" s="28"/>
      <c r="E11" s="54"/>
      <c r="F11" s="63">
        <f t="shared" si="0"/>
        <v>0</v>
      </c>
      <c r="G11" s="63"/>
      <c r="H11" s="63"/>
      <c r="I11" s="63"/>
      <c r="J11" s="63"/>
      <c r="K11" s="49"/>
      <c r="L11" s="49"/>
      <c r="M11" s="49"/>
    </row>
    <row r="12" spans="1:13" s="32" customFormat="1" ht="23.25" customHeight="1">
      <c r="A12" s="55"/>
      <c r="B12" s="28"/>
      <c r="C12" s="28"/>
      <c r="D12" s="28"/>
      <c r="E12" s="54"/>
      <c r="F12" s="63">
        <f t="shared" si="0"/>
        <v>0</v>
      </c>
      <c r="G12" s="63"/>
      <c r="H12" s="63"/>
      <c r="I12" s="63"/>
      <c r="J12" s="63"/>
      <c r="K12" s="49"/>
      <c r="L12" s="49"/>
      <c r="M12" s="49"/>
    </row>
    <row r="13" spans="1:13" s="32" customFormat="1" ht="23.25" customHeight="1">
      <c r="A13" s="55"/>
      <c r="B13" s="28"/>
      <c r="C13" s="28"/>
      <c r="D13" s="28"/>
      <c r="E13" s="54"/>
      <c r="F13" s="63">
        <f t="shared" si="0"/>
        <v>0</v>
      </c>
      <c r="G13" s="63"/>
      <c r="H13" s="63"/>
      <c r="I13" s="63"/>
      <c r="J13" s="63"/>
      <c r="K13" s="49"/>
      <c r="L13" s="49"/>
      <c r="M13" s="49"/>
    </row>
    <row r="14" spans="1:13" s="32" customFormat="1" ht="23.25" customHeight="1">
      <c r="A14" s="55"/>
      <c r="B14" s="28"/>
      <c r="C14" s="28"/>
      <c r="D14" s="28"/>
      <c r="E14" s="54"/>
      <c r="F14" s="63">
        <f t="shared" si="0"/>
        <v>0</v>
      </c>
      <c r="G14" s="63"/>
      <c r="H14" s="63"/>
      <c r="I14" s="63"/>
      <c r="J14" s="63"/>
      <c r="K14" s="49"/>
      <c r="L14" s="49"/>
      <c r="M14" s="49"/>
    </row>
    <row r="15" spans="1:13" ht="24.75" customHeight="1">
      <c r="A15" s="55"/>
      <c r="B15" s="28"/>
      <c r="C15" s="28"/>
      <c r="D15" s="28"/>
      <c r="E15" s="54"/>
      <c r="F15" s="63">
        <f t="shared" si="0"/>
        <v>0</v>
      </c>
      <c r="G15" s="63"/>
      <c r="H15" s="63"/>
      <c r="I15" s="63"/>
      <c r="J15" s="63"/>
      <c r="K15" s="49"/>
      <c r="L15" s="49"/>
      <c r="M15" s="49"/>
    </row>
    <row r="16" spans="1:13" ht="22.5" customHeight="1">
      <c r="A16" s="68"/>
      <c r="B16" s="28"/>
      <c r="C16" s="28"/>
      <c r="D16" s="28"/>
      <c r="E16" s="54"/>
      <c r="F16" s="63">
        <f t="shared" si="0"/>
        <v>0</v>
      </c>
      <c r="G16" s="63"/>
      <c r="H16" s="63"/>
      <c r="I16" s="63"/>
      <c r="J16" s="63"/>
      <c r="K16" s="49"/>
      <c r="L16" s="49"/>
      <c r="M16" s="49"/>
    </row>
    <row r="17" spans="1:10" ht="24" customHeight="1">
      <c r="A17" s="166" t="s">
        <v>438</v>
      </c>
      <c r="B17" s="47"/>
      <c r="C17" s="47"/>
      <c r="D17" s="47"/>
      <c r="E17" s="47"/>
      <c r="F17" s="47"/>
      <c r="G17" s="47"/>
      <c r="H17" s="47"/>
      <c r="I17" s="47"/>
      <c r="J17" s="47"/>
    </row>
    <row r="18" spans="1:13" ht="15">
      <c r="A18" s="317"/>
      <c r="B18" s="310"/>
      <c r="C18" s="310"/>
      <c r="D18" s="310"/>
      <c r="E18" s="310"/>
      <c r="F18" s="310"/>
      <c r="G18" s="310"/>
      <c r="H18" s="310"/>
      <c r="I18" s="310"/>
      <c r="J18" s="310"/>
      <c r="K18" s="310"/>
      <c r="L18" s="310"/>
      <c r="M18" s="310"/>
    </row>
    <row r="19" ht="12">
      <c r="E19" s="47"/>
    </row>
    <row r="23" ht="12">
      <c r="G23" s="47"/>
    </row>
    <row r="24" ht="12">
      <c r="C24" s="47"/>
    </row>
  </sheetData>
  <sheetProtection/>
  <mergeCells count="9">
    <mergeCell ref="A18:M18"/>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7">
      <selection activeCell="A3" sqref="A3:C3"/>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6384" width="9.16015625" style="33" customWidth="1"/>
  </cols>
  <sheetData>
    <row r="1" spans="1:13" ht="35.25" customHeight="1">
      <c r="A1" s="320" t="s">
        <v>265</v>
      </c>
      <c r="B1" s="303"/>
      <c r="C1" s="303"/>
      <c r="D1" s="303"/>
      <c r="E1" s="303"/>
      <c r="F1" s="303"/>
      <c r="G1" s="303"/>
      <c r="H1" s="303"/>
      <c r="I1" s="303"/>
      <c r="J1" s="303"/>
      <c r="K1" s="303"/>
      <c r="L1" s="303"/>
      <c r="M1" s="303"/>
    </row>
    <row r="2" spans="12:13" ht="15.75" customHeight="1">
      <c r="L2" s="280" t="s">
        <v>207</v>
      </c>
      <c r="M2" s="280"/>
    </row>
    <row r="3" spans="1:13" ht="22.5" customHeight="1">
      <c r="A3" s="318" t="s">
        <v>385</v>
      </c>
      <c r="B3" s="313"/>
      <c r="C3" s="313"/>
      <c r="D3" s="72"/>
      <c r="E3" s="72"/>
      <c r="F3" s="72"/>
      <c r="G3" s="72"/>
      <c r="H3" s="72"/>
      <c r="L3" s="281" t="s">
        <v>24</v>
      </c>
      <c r="M3" s="281"/>
    </row>
    <row r="4" spans="1:13" s="32" customFormat="1" ht="24" customHeight="1">
      <c r="A4" s="298" t="s">
        <v>45</v>
      </c>
      <c r="B4" s="298" t="s">
        <v>58</v>
      </c>
      <c r="C4" s="298"/>
      <c r="D4" s="298"/>
      <c r="E4" s="302" t="s">
        <v>59</v>
      </c>
      <c r="F4" s="302" t="s">
        <v>89</v>
      </c>
      <c r="G4" s="302"/>
      <c r="H4" s="302"/>
      <c r="I4" s="302"/>
      <c r="J4" s="302"/>
      <c r="K4" s="302"/>
      <c r="L4" s="302"/>
      <c r="M4" s="302"/>
    </row>
    <row r="5" spans="1:13" s="32" customFormat="1" ht="40.5" customHeight="1">
      <c r="A5" s="298"/>
      <c r="B5" s="41" t="s">
        <v>60</v>
      </c>
      <c r="C5" s="41" t="s">
        <v>61</v>
      </c>
      <c r="D5" s="40" t="s">
        <v>62</v>
      </c>
      <c r="E5" s="302"/>
      <c r="F5" s="40" t="s">
        <v>48</v>
      </c>
      <c r="G5" s="21" t="s">
        <v>92</v>
      </c>
      <c r="H5" s="21" t="s">
        <v>93</v>
      </c>
      <c r="I5" s="21" t="s">
        <v>94</v>
      </c>
      <c r="J5" s="21" t="s">
        <v>95</v>
      </c>
      <c r="K5" s="21" t="s">
        <v>96</v>
      </c>
      <c r="L5" s="21" t="s">
        <v>97</v>
      </c>
      <c r="M5" s="21" t="s">
        <v>98</v>
      </c>
    </row>
    <row r="6" spans="1:13" s="32" customFormat="1" ht="23.25" customHeight="1">
      <c r="A6" s="73"/>
      <c r="B6" s="74"/>
      <c r="C6" s="74"/>
      <c r="D6" s="74"/>
      <c r="E6" s="75" t="s">
        <v>48</v>
      </c>
      <c r="F6" s="76">
        <f>SUM(G6:J6)</f>
        <v>0</v>
      </c>
      <c r="G6" s="76">
        <f>SUM(G7:G16)</f>
        <v>0</v>
      </c>
      <c r="H6" s="76">
        <f>SUM(H7:H16)</f>
        <v>0</v>
      </c>
      <c r="I6" s="76">
        <f>SUM(I7:I16)</f>
        <v>0</v>
      </c>
      <c r="J6" s="76">
        <f>SUM(J7:J16)</f>
        <v>0</v>
      </c>
      <c r="K6" s="78"/>
      <c r="L6" s="78"/>
      <c r="M6" s="79"/>
    </row>
    <row r="7" spans="1:13" s="32" customFormat="1" ht="23.25" customHeight="1">
      <c r="A7" s="55"/>
      <c r="B7" s="28"/>
      <c r="C7" s="28"/>
      <c r="D7" s="28"/>
      <c r="E7" s="54"/>
      <c r="F7" s="63">
        <f>SUM(G7:J7)</f>
        <v>0</v>
      </c>
      <c r="G7" s="63"/>
      <c r="H7" s="63"/>
      <c r="I7" s="63"/>
      <c r="J7" s="63"/>
      <c r="K7" s="49"/>
      <c r="L7" s="49"/>
      <c r="M7" s="49"/>
    </row>
    <row r="8" spans="1:13" s="32" customFormat="1" ht="23.25" customHeight="1">
      <c r="A8" s="55"/>
      <c r="B8" s="28"/>
      <c r="C8" s="28"/>
      <c r="D8" s="28"/>
      <c r="E8" s="54"/>
      <c r="F8" s="63">
        <f aca="true" t="shared" si="0" ref="F8:F16">SUM(G8:J8)</f>
        <v>0</v>
      </c>
      <c r="G8" s="63"/>
      <c r="H8" s="63"/>
      <c r="I8" s="63"/>
      <c r="J8" s="63"/>
      <c r="K8" s="49"/>
      <c r="L8" s="49"/>
      <c r="M8" s="49"/>
    </row>
    <row r="9" spans="1:13" s="32" customFormat="1" ht="23.25" customHeight="1">
      <c r="A9" s="55"/>
      <c r="B9" s="28"/>
      <c r="C9" s="28"/>
      <c r="D9" s="28"/>
      <c r="E9" s="54"/>
      <c r="F9" s="63">
        <f t="shared" si="0"/>
        <v>0</v>
      </c>
      <c r="G9" s="63"/>
      <c r="H9" s="63"/>
      <c r="I9" s="63"/>
      <c r="J9" s="63"/>
      <c r="K9" s="49"/>
      <c r="L9" s="49"/>
      <c r="M9" s="49"/>
    </row>
    <row r="10" spans="1:13" s="32" customFormat="1" ht="23.25" customHeight="1">
      <c r="A10" s="55"/>
      <c r="B10" s="28"/>
      <c r="C10" s="28"/>
      <c r="D10" s="28"/>
      <c r="E10" s="54"/>
      <c r="F10" s="63">
        <f t="shared" si="0"/>
        <v>0</v>
      </c>
      <c r="G10" s="63"/>
      <c r="H10" s="63"/>
      <c r="I10" s="63"/>
      <c r="J10" s="63"/>
      <c r="K10" s="49"/>
      <c r="L10" s="49"/>
      <c r="M10" s="49"/>
    </row>
    <row r="11" spans="1:13" s="32" customFormat="1" ht="23.25" customHeight="1">
      <c r="A11" s="55"/>
      <c r="B11" s="28"/>
      <c r="C11" s="28"/>
      <c r="D11" s="28"/>
      <c r="E11" s="54"/>
      <c r="F11" s="63">
        <f t="shared" si="0"/>
        <v>0</v>
      </c>
      <c r="G11" s="63"/>
      <c r="H11" s="63"/>
      <c r="I11" s="63"/>
      <c r="J11" s="63"/>
      <c r="K11" s="49"/>
      <c r="L11" s="49"/>
      <c r="M11" s="49"/>
    </row>
    <row r="12" spans="1:13" s="32" customFormat="1" ht="23.25" customHeight="1">
      <c r="A12" s="55"/>
      <c r="B12" s="28"/>
      <c r="C12" s="28"/>
      <c r="D12" s="28"/>
      <c r="E12" s="54"/>
      <c r="F12" s="63">
        <f t="shared" si="0"/>
        <v>0</v>
      </c>
      <c r="G12" s="63"/>
      <c r="H12" s="63"/>
      <c r="I12" s="63"/>
      <c r="J12" s="63"/>
      <c r="K12" s="49"/>
      <c r="L12" s="49"/>
      <c r="M12" s="49"/>
    </row>
    <row r="13" spans="1:13" s="32" customFormat="1" ht="23.25" customHeight="1">
      <c r="A13" s="55"/>
      <c r="B13" s="28"/>
      <c r="C13" s="28"/>
      <c r="D13" s="28"/>
      <c r="E13" s="54"/>
      <c r="F13" s="63">
        <f t="shared" si="0"/>
        <v>0</v>
      </c>
      <c r="G13" s="63"/>
      <c r="H13" s="63"/>
      <c r="I13" s="63"/>
      <c r="J13" s="63"/>
      <c r="K13" s="49"/>
      <c r="L13" s="49"/>
      <c r="M13" s="49"/>
    </row>
    <row r="14" spans="1:13" s="32" customFormat="1" ht="23.25" customHeight="1">
      <c r="A14" s="55"/>
      <c r="B14" s="28"/>
      <c r="C14" s="28"/>
      <c r="D14" s="28"/>
      <c r="E14" s="54"/>
      <c r="F14" s="63">
        <f t="shared" si="0"/>
        <v>0</v>
      </c>
      <c r="G14" s="63"/>
      <c r="H14" s="63"/>
      <c r="I14" s="63"/>
      <c r="J14" s="63"/>
      <c r="K14" s="49"/>
      <c r="L14" s="49"/>
      <c r="M14" s="49"/>
    </row>
    <row r="15" spans="1:13" ht="24.75" customHeight="1">
      <c r="A15" s="55"/>
      <c r="B15" s="28"/>
      <c r="C15" s="28"/>
      <c r="D15" s="28"/>
      <c r="E15" s="54"/>
      <c r="F15" s="63">
        <f t="shared" si="0"/>
        <v>0</v>
      </c>
      <c r="G15" s="63"/>
      <c r="H15" s="63"/>
      <c r="I15" s="63"/>
      <c r="J15" s="63"/>
      <c r="K15" s="49"/>
      <c r="L15" s="49"/>
      <c r="M15" s="49"/>
    </row>
    <row r="16" spans="1:13" ht="22.5" customHeight="1">
      <c r="A16" s="68"/>
      <c r="B16" s="28"/>
      <c r="C16" s="28"/>
      <c r="D16" s="28"/>
      <c r="E16" s="54"/>
      <c r="F16" s="63">
        <f t="shared" si="0"/>
        <v>0</v>
      </c>
      <c r="G16" s="63"/>
      <c r="H16" s="63"/>
      <c r="I16" s="63"/>
      <c r="J16" s="63"/>
      <c r="K16" s="49"/>
      <c r="L16" s="49"/>
      <c r="M16" s="49"/>
    </row>
    <row r="17" spans="1:13" s="71" customFormat="1" ht="42.75" customHeight="1">
      <c r="A17" s="319" t="s">
        <v>480</v>
      </c>
      <c r="B17" s="319"/>
      <c r="C17" s="319"/>
      <c r="D17" s="319"/>
      <c r="E17" s="319"/>
      <c r="F17" s="319"/>
      <c r="G17" s="319"/>
      <c r="H17" s="319"/>
      <c r="I17" s="319"/>
      <c r="J17" s="319"/>
      <c r="K17" s="319"/>
      <c r="L17" s="319"/>
      <c r="M17" s="319"/>
    </row>
    <row r="18" spans="1:13" ht="15">
      <c r="A18" s="310"/>
      <c r="B18" s="310"/>
      <c r="C18" s="310"/>
      <c r="D18" s="310"/>
      <c r="E18" s="310"/>
      <c r="F18" s="310"/>
      <c r="G18" s="310"/>
      <c r="H18" s="310"/>
      <c r="I18" s="310"/>
      <c r="J18" s="310"/>
      <c r="K18" s="310"/>
      <c r="L18" s="310"/>
      <c r="M18" s="310"/>
    </row>
    <row r="19" ht="12">
      <c r="E19" s="47"/>
    </row>
    <row r="23" ht="12">
      <c r="G23" s="47"/>
    </row>
    <row r="24" ht="12">
      <c r="C24" s="47"/>
    </row>
  </sheetData>
  <sheetProtection/>
  <mergeCells count="10">
    <mergeCell ref="A17:M17"/>
    <mergeCell ref="A18:M18"/>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41"/>
  <sheetViews>
    <sheetView showGridLines="0" showZeros="0" zoomScalePageLayoutView="0" workbookViewId="0" topLeftCell="A1">
      <selection activeCell="D7" sqref="D7:I7"/>
    </sheetView>
  </sheetViews>
  <sheetFormatPr defaultColWidth="9.16015625" defaultRowHeight="12.75" customHeight="1"/>
  <cols>
    <col min="1" max="1" width="22.66015625" style="0" customWidth="1"/>
    <col min="2" max="2" width="16.83203125" style="0" customWidth="1"/>
    <col min="3" max="3" width="62.16015625" style="0" customWidth="1"/>
    <col min="4" max="4" width="13.83203125" style="0" customWidth="1"/>
    <col min="5" max="5" width="9.832031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296" t="s">
        <v>208</v>
      </c>
      <c r="B1" s="296"/>
      <c r="C1" s="296"/>
      <c r="D1" s="296"/>
      <c r="E1" s="296"/>
      <c r="F1" s="296"/>
      <c r="G1" s="296"/>
      <c r="H1" s="296"/>
      <c r="I1" s="296"/>
      <c r="J1" s="296"/>
      <c r="K1" s="296"/>
      <c r="L1" s="296"/>
      <c r="M1" s="296"/>
    </row>
    <row r="2" spans="1:13" ht="18" customHeight="1">
      <c r="A2" s="33"/>
      <c r="B2" s="33"/>
      <c r="C2" s="33"/>
      <c r="D2" s="33"/>
      <c r="E2" s="33"/>
      <c r="F2" s="33"/>
      <c r="G2" s="33"/>
      <c r="H2" s="33"/>
      <c r="I2" s="33"/>
      <c r="M2" s="35" t="s">
        <v>209</v>
      </c>
    </row>
    <row r="3" spans="1:13" ht="21" customHeight="1">
      <c r="A3" s="164" t="s">
        <v>436</v>
      </c>
      <c r="B3" s="33"/>
      <c r="C3" s="33"/>
      <c r="D3" s="33"/>
      <c r="E3" s="33"/>
      <c r="F3" s="33"/>
      <c r="G3" s="33"/>
      <c r="H3" s="33"/>
      <c r="I3" s="33"/>
      <c r="K3" s="33"/>
      <c r="M3" s="70" t="s">
        <v>24</v>
      </c>
    </row>
    <row r="4" spans="1:13" s="10" customFormat="1" ht="29.25" customHeight="1">
      <c r="A4" s="287" t="s">
        <v>45</v>
      </c>
      <c r="B4" s="278" t="s">
        <v>210</v>
      </c>
      <c r="C4" s="278" t="s">
        <v>211</v>
      </c>
      <c r="D4" s="277" t="s">
        <v>80</v>
      </c>
      <c r="E4" s="277"/>
      <c r="F4" s="277"/>
      <c r="G4" s="277"/>
      <c r="H4" s="277"/>
      <c r="I4" s="277"/>
      <c r="J4" s="277"/>
      <c r="K4" s="277"/>
      <c r="L4" s="277"/>
      <c r="M4" s="277"/>
    </row>
    <row r="5" spans="1:13" s="10" customFormat="1" ht="12" customHeight="1">
      <c r="A5" s="290"/>
      <c r="B5" s="321"/>
      <c r="C5" s="321"/>
      <c r="D5" s="278" t="s">
        <v>48</v>
      </c>
      <c r="E5" s="277" t="s">
        <v>29</v>
      </c>
      <c r="F5" s="277"/>
      <c r="G5" s="277" t="s">
        <v>252</v>
      </c>
      <c r="H5" s="277" t="s">
        <v>254</v>
      </c>
      <c r="I5" s="277" t="s">
        <v>256</v>
      </c>
      <c r="J5" s="277" t="s">
        <v>86</v>
      </c>
      <c r="K5" s="277" t="s">
        <v>259</v>
      </c>
      <c r="L5" s="277"/>
      <c r="M5" s="277" t="s">
        <v>261</v>
      </c>
    </row>
    <row r="6" spans="1:13" s="10" customFormat="1" ht="51.75" customHeight="1">
      <c r="A6" s="288"/>
      <c r="B6" s="279"/>
      <c r="C6" s="279"/>
      <c r="D6" s="279"/>
      <c r="E6" s="56" t="s">
        <v>51</v>
      </c>
      <c r="F6" s="21" t="s">
        <v>52</v>
      </c>
      <c r="G6" s="277"/>
      <c r="H6" s="277"/>
      <c r="I6" s="277"/>
      <c r="J6" s="277"/>
      <c r="K6" s="56" t="s">
        <v>51</v>
      </c>
      <c r="L6" s="56" t="s">
        <v>263</v>
      </c>
      <c r="M6" s="277"/>
    </row>
    <row r="7" spans="1:13" ht="28.5" customHeight="1">
      <c r="A7" s="75" t="s">
        <v>48</v>
      </c>
      <c r="B7" s="55"/>
      <c r="C7" s="55" t="s">
        <v>212</v>
      </c>
      <c r="D7" s="236">
        <v>705.35</v>
      </c>
      <c r="E7" s="236">
        <v>698.35</v>
      </c>
      <c r="F7" s="236"/>
      <c r="G7" s="236"/>
      <c r="H7" s="236"/>
      <c r="I7" s="236">
        <v>7</v>
      </c>
      <c r="J7" s="57"/>
      <c r="K7" s="49"/>
      <c r="L7" s="58"/>
      <c r="M7" s="58"/>
    </row>
    <row r="8" spans="1:13" ht="28.5" customHeight="1">
      <c r="A8" s="162" t="s">
        <v>435</v>
      </c>
      <c r="B8" s="55"/>
      <c r="C8" s="55"/>
      <c r="D8" s="161">
        <v>501.24</v>
      </c>
      <c r="E8" s="161">
        <v>501.24</v>
      </c>
      <c r="F8" s="57"/>
      <c r="G8" s="57"/>
      <c r="H8" s="57"/>
      <c r="I8" s="161"/>
      <c r="J8" s="57"/>
      <c r="K8" s="49"/>
      <c r="L8" s="58"/>
      <c r="M8" s="58"/>
    </row>
    <row r="9" spans="1:13" ht="28.5" customHeight="1">
      <c r="A9" s="58"/>
      <c r="B9" s="75" t="s">
        <v>386</v>
      </c>
      <c r="C9" s="55" t="s">
        <v>411</v>
      </c>
      <c r="D9" s="161">
        <v>90</v>
      </c>
      <c r="E9" s="161">
        <v>90</v>
      </c>
      <c r="F9" s="57"/>
      <c r="G9" s="57"/>
      <c r="H9" s="57"/>
      <c r="I9" s="161"/>
      <c r="J9" s="57"/>
      <c r="K9" s="49"/>
      <c r="L9" s="58"/>
      <c r="M9" s="58"/>
    </row>
    <row r="10" spans="1:13" ht="33.75" customHeight="1">
      <c r="A10" s="58"/>
      <c r="B10" s="75" t="s">
        <v>387</v>
      </c>
      <c r="C10" s="163" t="s">
        <v>434</v>
      </c>
      <c r="D10" s="161">
        <v>265.8</v>
      </c>
      <c r="E10" s="161">
        <v>265.8</v>
      </c>
      <c r="F10" s="57"/>
      <c r="G10" s="57"/>
      <c r="H10" s="57"/>
      <c r="I10" s="161"/>
      <c r="J10" s="57"/>
      <c r="K10" s="49"/>
      <c r="L10" s="58"/>
      <c r="M10" s="58"/>
    </row>
    <row r="11" spans="1:13" ht="28.5" customHeight="1">
      <c r="A11" s="58"/>
      <c r="B11" s="75" t="s">
        <v>388</v>
      </c>
      <c r="C11" s="55" t="s">
        <v>412</v>
      </c>
      <c r="D11" s="161">
        <v>19.44</v>
      </c>
      <c r="E11" s="161">
        <v>19.44</v>
      </c>
      <c r="F11" s="57"/>
      <c r="G11" s="57"/>
      <c r="H11" s="57"/>
      <c r="I11" s="161"/>
      <c r="J11" s="57"/>
      <c r="K11" s="49"/>
      <c r="L11" s="58"/>
      <c r="M11" s="58"/>
    </row>
    <row r="12" spans="1:13" ht="28.5" customHeight="1">
      <c r="A12" s="58"/>
      <c r="B12" s="75" t="s">
        <v>389</v>
      </c>
      <c r="C12" s="55" t="s">
        <v>413</v>
      </c>
      <c r="D12" s="161">
        <v>4</v>
      </c>
      <c r="E12" s="161">
        <v>4</v>
      </c>
      <c r="F12" s="57"/>
      <c r="G12" s="57"/>
      <c r="H12" s="57"/>
      <c r="I12" s="161"/>
      <c r="J12" s="57"/>
      <c r="K12" s="49"/>
      <c r="L12" s="58"/>
      <c r="M12" s="58"/>
    </row>
    <row r="13" spans="1:13" ht="28.5" customHeight="1">
      <c r="A13" s="58"/>
      <c r="B13" s="75" t="s">
        <v>390</v>
      </c>
      <c r="C13" s="55" t="s">
        <v>414</v>
      </c>
      <c r="D13" s="161">
        <v>80</v>
      </c>
      <c r="E13" s="161">
        <v>80</v>
      </c>
      <c r="F13" s="57"/>
      <c r="G13" s="57"/>
      <c r="H13" s="57"/>
      <c r="I13" s="161"/>
      <c r="J13" s="57"/>
      <c r="K13" s="49"/>
      <c r="L13" s="58"/>
      <c r="M13" s="58"/>
    </row>
    <row r="14" spans="1:13" ht="28.5" customHeight="1">
      <c r="A14" s="58"/>
      <c r="B14" s="75" t="s">
        <v>391</v>
      </c>
      <c r="C14" s="55" t="s">
        <v>415</v>
      </c>
      <c r="D14" s="161">
        <v>30</v>
      </c>
      <c r="E14" s="161">
        <v>30</v>
      </c>
      <c r="F14" s="57"/>
      <c r="G14" s="57"/>
      <c r="H14" s="57"/>
      <c r="I14" s="161"/>
      <c r="J14" s="57"/>
      <c r="K14" s="49"/>
      <c r="L14" s="58"/>
      <c r="M14" s="58"/>
    </row>
    <row r="15" spans="1:13" ht="28.5" customHeight="1">
      <c r="A15" s="58"/>
      <c r="B15" s="75" t="s">
        <v>392</v>
      </c>
      <c r="C15" s="55" t="s">
        <v>416</v>
      </c>
      <c r="D15" s="161">
        <v>2</v>
      </c>
      <c r="E15" s="161">
        <v>2</v>
      </c>
      <c r="F15" s="57"/>
      <c r="G15" s="57"/>
      <c r="H15" s="57"/>
      <c r="I15" s="161"/>
      <c r="J15" s="57"/>
      <c r="K15" s="49"/>
      <c r="L15" s="58"/>
      <c r="M15" s="58"/>
    </row>
    <row r="16" spans="1:13" ht="28.5" customHeight="1">
      <c r="A16" s="58"/>
      <c r="B16" s="75" t="s">
        <v>393</v>
      </c>
      <c r="C16" s="55" t="s">
        <v>433</v>
      </c>
      <c r="D16" s="161">
        <v>10</v>
      </c>
      <c r="E16" s="161">
        <v>10</v>
      </c>
      <c r="F16" s="57"/>
      <c r="G16" s="57"/>
      <c r="H16" s="57"/>
      <c r="I16" s="161"/>
      <c r="J16" s="57"/>
      <c r="K16" s="49"/>
      <c r="L16" s="58"/>
      <c r="M16" s="58"/>
    </row>
    <row r="17" spans="1:13" ht="28.5" customHeight="1">
      <c r="A17" s="75" t="s">
        <v>394</v>
      </c>
      <c r="B17" s="55"/>
      <c r="C17" s="55"/>
      <c r="D17" s="161">
        <v>8.8</v>
      </c>
      <c r="E17" s="161">
        <v>8.8</v>
      </c>
      <c r="F17" s="57"/>
      <c r="G17" s="57"/>
      <c r="H17" s="57"/>
      <c r="I17" s="161"/>
      <c r="J17" s="57"/>
      <c r="K17" s="49"/>
      <c r="L17" s="58"/>
      <c r="M17" s="58"/>
    </row>
    <row r="18" spans="1:13" ht="28.5" customHeight="1">
      <c r="A18" s="58"/>
      <c r="B18" s="75" t="s">
        <v>395</v>
      </c>
      <c r="C18" s="55" t="s">
        <v>417</v>
      </c>
      <c r="D18" s="161">
        <v>6.38</v>
      </c>
      <c r="E18" s="161">
        <v>6.38</v>
      </c>
      <c r="F18" s="57"/>
      <c r="G18" s="57"/>
      <c r="H18" s="57"/>
      <c r="I18" s="161"/>
      <c r="J18" s="57"/>
      <c r="K18" s="49"/>
      <c r="L18" s="58"/>
      <c r="M18" s="58"/>
    </row>
    <row r="19" spans="1:13" ht="28.5" customHeight="1">
      <c r="A19" s="58"/>
      <c r="B19" s="75" t="s">
        <v>112</v>
      </c>
      <c r="C19" s="55" t="s">
        <v>418</v>
      </c>
      <c r="D19" s="161">
        <v>2.42</v>
      </c>
      <c r="E19" s="161">
        <v>2.42</v>
      </c>
      <c r="F19" s="57"/>
      <c r="G19" s="57"/>
      <c r="H19" s="57"/>
      <c r="I19" s="161"/>
      <c r="J19" s="57"/>
      <c r="K19" s="49"/>
      <c r="L19" s="58"/>
      <c r="M19" s="58"/>
    </row>
    <row r="20" spans="1:13" ht="28.5" customHeight="1">
      <c r="A20" s="75" t="s">
        <v>396</v>
      </c>
      <c r="B20" s="55"/>
      <c r="C20" s="55"/>
      <c r="D20" s="161">
        <v>133.32</v>
      </c>
      <c r="E20" s="161">
        <v>133.32</v>
      </c>
      <c r="F20" s="57"/>
      <c r="G20" s="57"/>
      <c r="H20" s="57"/>
      <c r="I20" s="161">
        <v>7</v>
      </c>
      <c r="J20" s="57"/>
      <c r="K20" s="49"/>
      <c r="L20" s="58"/>
      <c r="M20" s="58"/>
    </row>
    <row r="21" spans="1:13" ht="28.5" customHeight="1">
      <c r="A21" s="58"/>
      <c r="B21" s="75" t="s">
        <v>112</v>
      </c>
      <c r="C21" s="55" t="s">
        <v>419</v>
      </c>
      <c r="D21" s="161">
        <v>2.57</v>
      </c>
      <c r="E21" s="161">
        <v>2.57</v>
      </c>
      <c r="F21" s="57"/>
      <c r="G21" s="57"/>
      <c r="H21" s="57"/>
      <c r="I21" s="161"/>
      <c r="J21" s="57"/>
      <c r="K21" s="49"/>
      <c r="L21" s="58"/>
      <c r="M21" s="58"/>
    </row>
    <row r="22" spans="1:13" ht="50.25" customHeight="1">
      <c r="A22" s="58"/>
      <c r="B22" s="75" t="s">
        <v>397</v>
      </c>
      <c r="C22" s="55" t="s">
        <v>420</v>
      </c>
      <c r="D22" s="161">
        <v>110</v>
      </c>
      <c r="E22" s="161">
        <v>110</v>
      </c>
      <c r="F22" s="57"/>
      <c r="G22" s="57"/>
      <c r="H22" s="57"/>
      <c r="I22" s="161"/>
      <c r="J22" s="57"/>
      <c r="K22" s="49"/>
      <c r="L22" s="58"/>
      <c r="M22" s="58"/>
    </row>
    <row r="23" spans="1:13" ht="28.5" customHeight="1">
      <c r="A23" s="58"/>
      <c r="B23" s="75" t="s">
        <v>398</v>
      </c>
      <c r="C23" s="55" t="s">
        <v>421</v>
      </c>
      <c r="D23" s="161">
        <v>6</v>
      </c>
      <c r="E23" s="161">
        <v>6</v>
      </c>
      <c r="F23" s="57"/>
      <c r="G23" s="57"/>
      <c r="H23" s="57"/>
      <c r="I23" s="161"/>
      <c r="J23" s="57"/>
      <c r="K23" s="49"/>
      <c r="L23" s="58"/>
      <c r="M23" s="58"/>
    </row>
    <row r="24" spans="1:13" ht="28.5" customHeight="1">
      <c r="A24" s="58"/>
      <c r="B24" s="75" t="s">
        <v>399</v>
      </c>
      <c r="C24" s="55" t="s">
        <v>422</v>
      </c>
      <c r="D24" s="161">
        <v>7</v>
      </c>
      <c r="E24" s="161">
        <v>7</v>
      </c>
      <c r="F24" s="57"/>
      <c r="G24" s="57"/>
      <c r="H24" s="57"/>
      <c r="I24" s="161">
        <v>7</v>
      </c>
      <c r="J24" s="57"/>
      <c r="K24" s="49"/>
      <c r="L24" s="58"/>
      <c r="M24" s="58"/>
    </row>
    <row r="25" spans="1:13" ht="28.5" customHeight="1">
      <c r="A25" s="58"/>
      <c r="B25" s="75" t="s">
        <v>400</v>
      </c>
      <c r="C25" s="55" t="s">
        <v>423</v>
      </c>
      <c r="D25" s="161">
        <v>2.75</v>
      </c>
      <c r="E25" s="161">
        <v>2.75</v>
      </c>
      <c r="F25" s="57"/>
      <c r="G25" s="57"/>
      <c r="H25" s="57"/>
      <c r="I25" s="161"/>
      <c r="J25" s="57"/>
      <c r="K25" s="49"/>
      <c r="L25" s="58"/>
      <c r="M25" s="58"/>
    </row>
    <row r="26" spans="1:13" ht="28.5" customHeight="1">
      <c r="A26" s="58"/>
      <c r="B26" s="75" t="s">
        <v>401</v>
      </c>
      <c r="C26" s="55" t="s">
        <v>424</v>
      </c>
      <c r="D26" s="161">
        <v>5</v>
      </c>
      <c r="E26" s="161">
        <v>5</v>
      </c>
      <c r="F26" s="57"/>
      <c r="G26" s="57"/>
      <c r="H26" s="57"/>
      <c r="I26" s="161"/>
      <c r="J26" s="57"/>
      <c r="K26" s="49"/>
      <c r="L26" s="58"/>
      <c r="M26" s="58"/>
    </row>
    <row r="27" spans="1:13" ht="28.5" customHeight="1">
      <c r="A27" s="75" t="s">
        <v>402</v>
      </c>
      <c r="B27" s="55"/>
      <c r="C27" s="55"/>
      <c r="D27" s="161">
        <v>5</v>
      </c>
      <c r="E27" s="161">
        <v>5</v>
      </c>
      <c r="F27" s="57"/>
      <c r="G27" s="57"/>
      <c r="H27" s="57"/>
      <c r="I27" s="161"/>
      <c r="J27" s="57"/>
      <c r="K27" s="49"/>
      <c r="L27" s="58"/>
      <c r="M27" s="58"/>
    </row>
    <row r="28" spans="1:13" ht="28.5" customHeight="1">
      <c r="A28" s="58"/>
      <c r="B28" s="75" t="s">
        <v>112</v>
      </c>
      <c r="C28" s="55" t="s">
        <v>425</v>
      </c>
      <c r="D28" s="161">
        <v>0.9</v>
      </c>
      <c r="E28" s="161">
        <v>0.9</v>
      </c>
      <c r="F28" s="57"/>
      <c r="G28" s="57"/>
      <c r="H28" s="57"/>
      <c r="I28" s="161"/>
      <c r="J28" s="57"/>
      <c r="K28" s="49"/>
      <c r="L28" s="58"/>
      <c r="M28" s="58"/>
    </row>
    <row r="29" spans="1:13" ht="28.5" customHeight="1">
      <c r="A29" s="58"/>
      <c r="B29" s="75" t="s">
        <v>403</v>
      </c>
      <c r="C29" s="55" t="s">
        <v>426</v>
      </c>
      <c r="D29" s="161">
        <v>4.1</v>
      </c>
      <c r="E29" s="161">
        <v>4.1</v>
      </c>
      <c r="F29" s="57"/>
      <c r="G29" s="57"/>
      <c r="H29" s="57"/>
      <c r="I29" s="161"/>
      <c r="J29" s="57"/>
      <c r="K29" s="49"/>
      <c r="L29" s="58"/>
      <c r="M29" s="58"/>
    </row>
    <row r="30" spans="1:13" ht="28.5" customHeight="1">
      <c r="A30" s="75" t="s">
        <v>404</v>
      </c>
      <c r="B30" s="55"/>
      <c r="C30" s="55"/>
      <c r="D30" s="161">
        <v>11.99</v>
      </c>
      <c r="E30" s="161">
        <v>11.99</v>
      </c>
      <c r="F30" s="57"/>
      <c r="G30" s="57"/>
      <c r="H30" s="57"/>
      <c r="I30" s="161"/>
      <c r="J30" s="57"/>
      <c r="K30" s="49"/>
      <c r="L30" s="58"/>
      <c r="M30" s="58"/>
    </row>
    <row r="31" spans="1:13" ht="39" customHeight="1">
      <c r="A31" s="58"/>
      <c r="B31" s="75" t="s">
        <v>405</v>
      </c>
      <c r="C31" s="55" t="s">
        <v>427</v>
      </c>
      <c r="D31" s="161">
        <v>2</v>
      </c>
      <c r="E31" s="161">
        <v>2</v>
      </c>
      <c r="F31" s="57"/>
      <c r="G31" s="57"/>
      <c r="H31" s="57"/>
      <c r="I31" s="161"/>
      <c r="J31" s="57"/>
      <c r="K31" s="49"/>
      <c r="L31" s="58"/>
      <c r="M31" s="58"/>
    </row>
    <row r="32" spans="1:13" ht="28.5" customHeight="1">
      <c r="A32" s="58"/>
      <c r="B32" s="75" t="s">
        <v>406</v>
      </c>
      <c r="C32" s="55" t="s">
        <v>428</v>
      </c>
      <c r="D32" s="161">
        <v>4.24</v>
      </c>
      <c r="E32" s="161">
        <v>4.24</v>
      </c>
      <c r="F32" s="57"/>
      <c r="G32" s="57"/>
      <c r="H32" s="57"/>
      <c r="I32" s="161"/>
      <c r="J32" s="57"/>
      <c r="K32" s="49"/>
      <c r="L32" s="58"/>
      <c r="M32" s="58"/>
    </row>
    <row r="33" spans="1:13" ht="28.5" customHeight="1">
      <c r="A33" s="58"/>
      <c r="B33" s="75" t="s">
        <v>112</v>
      </c>
      <c r="C33" s="55" t="s">
        <v>429</v>
      </c>
      <c r="D33" s="161">
        <v>5.75</v>
      </c>
      <c r="E33" s="161">
        <v>5.75</v>
      </c>
      <c r="F33" s="57"/>
      <c r="G33" s="57"/>
      <c r="H33" s="57"/>
      <c r="I33" s="161"/>
      <c r="J33" s="57"/>
      <c r="K33" s="49"/>
      <c r="L33" s="58"/>
      <c r="M33" s="58"/>
    </row>
    <row r="34" spans="1:13" ht="28.5" customHeight="1">
      <c r="A34" s="75" t="s">
        <v>407</v>
      </c>
      <c r="B34" s="55"/>
      <c r="C34" s="55"/>
      <c r="D34" s="161">
        <v>25.7</v>
      </c>
      <c r="E34" s="161">
        <v>25.7</v>
      </c>
      <c r="F34" s="57"/>
      <c r="G34" s="57"/>
      <c r="H34" s="57"/>
      <c r="I34" s="161"/>
      <c r="J34" s="57"/>
      <c r="K34" s="49"/>
      <c r="L34" s="58"/>
      <c r="M34" s="58"/>
    </row>
    <row r="35" spans="1:13" ht="49.5" customHeight="1">
      <c r="A35" s="58"/>
      <c r="B35" s="75" t="s">
        <v>408</v>
      </c>
      <c r="C35" s="55" t="s">
        <v>430</v>
      </c>
      <c r="D35" s="161">
        <v>25.7</v>
      </c>
      <c r="E35" s="161">
        <v>25.7</v>
      </c>
      <c r="F35" s="57"/>
      <c r="G35" s="57"/>
      <c r="H35" s="57"/>
      <c r="I35" s="161"/>
      <c r="J35" s="57"/>
      <c r="K35" s="49"/>
      <c r="L35" s="58"/>
      <c r="M35" s="58"/>
    </row>
    <row r="36" spans="1:13" ht="28.5" customHeight="1">
      <c r="A36" s="75" t="s">
        <v>409</v>
      </c>
      <c r="B36" s="55"/>
      <c r="C36" s="55"/>
      <c r="D36" s="161">
        <v>19.3</v>
      </c>
      <c r="E36" s="161">
        <v>19.3</v>
      </c>
      <c r="F36" s="57"/>
      <c r="G36" s="57"/>
      <c r="H36" s="57"/>
      <c r="I36" s="161"/>
      <c r="J36" s="57"/>
      <c r="K36" s="49"/>
      <c r="L36" s="58"/>
      <c r="M36" s="58"/>
    </row>
    <row r="37" spans="1:13" ht="28.5" customHeight="1">
      <c r="A37" s="58"/>
      <c r="B37" s="75" t="s">
        <v>112</v>
      </c>
      <c r="C37" s="55" t="s">
        <v>431</v>
      </c>
      <c r="D37" s="161">
        <v>2.2</v>
      </c>
      <c r="E37" s="161">
        <v>2.2</v>
      </c>
      <c r="F37" s="57"/>
      <c r="G37" s="57"/>
      <c r="H37" s="57"/>
      <c r="I37" s="161"/>
      <c r="J37" s="57"/>
      <c r="K37" s="49"/>
      <c r="L37" s="58"/>
      <c r="M37" s="58"/>
    </row>
    <row r="38" spans="1:13" ht="59.25" customHeight="1">
      <c r="A38" s="58"/>
      <c r="B38" s="75" t="s">
        <v>410</v>
      </c>
      <c r="C38" s="55" t="s">
        <v>432</v>
      </c>
      <c r="D38" s="161">
        <v>17.1</v>
      </c>
      <c r="E38" s="161">
        <v>17.1</v>
      </c>
      <c r="F38" s="57"/>
      <c r="G38" s="57"/>
      <c r="H38" s="57"/>
      <c r="I38" s="161"/>
      <c r="J38" s="57"/>
      <c r="K38" s="49"/>
      <c r="L38" s="58"/>
      <c r="M38" s="58"/>
    </row>
    <row r="39" spans="1:17" ht="12.75" customHeight="1">
      <c r="A39" s="47"/>
      <c r="B39" s="47"/>
      <c r="C39" s="47"/>
      <c r="D39" s="47"/>
      <c r="E39" s="47"/>
      <c r="F39" s="47"/>
      <c r="G39" s="47"/>
      <c r="H39" s="47"/>
      <c r="I39" s="47"/>
      <c r="J39" s="47"/>
      <c r="K39" s="47"/>
      <c r="L39" s="47"/>
      <c r="M39" s="47"/>
      <c r="N39" s="47"/>
      <c r="O39" s="47"/>
      <c r="P39" s="47"/>
      <c r="Q39" s="33"/>
    </row>
    <row r="40" spans="1:13" ht="12.75" customHeight="1">
      <c r="A40" s="289"/>
      <c r="B40" s="285"/>
      <c r="C40" s="285"/>
      <c r="D40" s="285"/>
      <c r="E40" s="285"/>
      <c r="F40" s="285"/>
      <c r="G40" s="285"/>
      <c r="H40" s="285"/>
      <c r="I40" s="285"/>
      <c r="J40" s="285"/>
      <c r="K40" s="285"/>
      <c r="L40" s="285"/>
      <c r="M40" s="285"/>
    </row>
    <row r="41" spans="1:13" ht="12.75" customHeight="1">
      <c r="A41" s="285"/>
      <c r="B41" s="285"/>
      <c r="C41" s="285"/>
      <c r="D41" s="285"/>
      <c r="E41" s="285"/>
      <c r="F41" s="285"/>
      <c r="G41" s="285"/>
      <c r="H41" s="285"/>
      <c r="I41" s="285"/>
      <c r="J41" s="285"/>
      <c r="K41" s="285"/>
      <c r="L41" s="285"/>
      <c r="M41" s="285"/>
    </row>
  </sheetData>
  <sheetProtection/>
  <mergeCells count="15">
    <mergeCell ref="A1:M1"/>
    <mergeCell ref="D4:M4"/>
    <mergeCell ref="E5:F5"/>
    <mergeCell ref="D5:D6"/>
    <mergeCell ref="G5:G6"/>
    <mergeCell ref="H5:H6"/>
    <mergeCell ref="A41:M41"/>
    <mergeCell ref="A4:A6"/>
    <mergeCell ref="B4:B6"/>
    <mergeCell ref="C4:C6"/>
    <mergeCell ref="M5:M6"/>
    <mergeCell ref="I5:I6"/>
    <mergeCell ref="J5:J6"/>
    <mergeCell ref="K5:L5"/>
    <mergeCell ref="A40:M40"/>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3">
      <selection activeCell="F26" sqref="F2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1.75">
      <c r="A1" s="312" t="s">
        <v>213</v>
      </c>
      <c r="B1" s="312"/>
      <c r="C1" s="312"/>
      <c r="D1" s="312"/>
      <c r="E1" s="312"/>
      <c r="F1" s="312"/>
      <c r="G1" s="312"/>
      <c r="H1" s="312"/>
      <c r="I1" s="312"/>
      <c r="J1" s="312"/>
      <c r="K1" s="312"/>
      <c r="L1" s="312"/>
      <c r="M1" s="312"/>
      <c r="N1" s="312"/>
      <c r="O1" s="312"/>
    </row>
    <row r="2" spans="1:15" ht="22.5" customHeight="1">
      <c r="A2" s="51"/>
      <c r="B2" s="51"/>
      <c r="C2" s="51"/>
      <c r="D2" s="51"/>
      <c r="E2" s="51"/>
      <c r="F2" s="51"/>
      <c r="G2" s="51"/>
      <c r="H2" s="51"/>
      <c r="I2" s="51"/>
      <c r="J2" s="51"/>
      <c r="K2" s="51"/>
      <c r="O2" s="59" t="s">
        <v>214</v>
      </c>
    </row>
    <row r="3" spans="1:15" ht="20.25" customHeight="1">
      <c r="A3" s="164" t="s">
        <v>436</v>
      </c>
      <c r="O3" s="60" t="s">
        <v>24</v>
      </c>
    </row>
    <row r="4" spans="1:15" s="10" customFormat="1" ht="30.75" customHeight="1">
      <c r="A4" s="323" t="s">
        <v>45</v>
      </c>
      <c r="B4" s="323" t="s">
        <v>215</v>
      </c>
      <c r="C4" s="323" t="s">
        <v>216</v>
      </c>
      <c r="D4" s="323" t="s">
        <v>217</v>
      </c>
      <c r="E4" s="323" t="s">
        <v>218</v>
      </c>
      <c r="F4" s="322" t="s">
        <v>80</v>
      </c>
      <c r="G4" s="322"/>
      <c r="H4" s="322"/>
      <c r="I4" s="322"/>
      <c r="J4" s="322"/>
      <c r="K4" s="322"/>
      <c r="L4" s="322"/>
      <c r="M4" s="322"/>
      <c r="N4" s="322"/>
      <c r="O4" s="322"/>
    </row>
    <row r="5" spans="1:15" s="10" customFormat="1" ht="26.25" customHeight="1">
      <c r="A5" s="324"/>
      <c r="B5" s="324"/>
      <c r="C5" s="324"/>
      <c r="D5" s="324"/>
      <c r="E5" s="324"/>
      <c r="F5" s="326" t="s">
        <v>48</v>
      </c>
      <c r="G5" s="277" t="s">
        <v>29</v>
      </c>
      <c r="H5" s="277"/>
      <c r="I5" s="277" t="s">
        <v>252</v>
      </c>
      <c r="J5" s="277" t="s">
        <v>254</v>
      </c>
      <c r="K5" s="277" t="s">
        <v>256</v>
      </c>
      <c r="L5" s="277" t="s">
        <v>86</v>
      </c>
      <c r="M5" s="277" t="s">
        <v>259</v>
      </c>
      <c r="N5" s="277"/>
      <c r="O5" s="277" t="s">
        <v>261</v>
      </c>
    </row>
    <row r="6" spans="1:15" s="10" customFormat="1" ht="48" customHeight="1">
      <c r="A6" s="325"/>
      <c r="B6" s="325"/>
      <c r="C6" s="325"/>
      <c r="D6" s="325"/>
      <c r="E6" s="325">
        <f>SUM(E7:E23)</f>
        <v>0</v>
      </c>
      <c r="F6" s="327"/>
      <c r="G6" s="56" t="s">
        <v>51</v>
      </c>
      <c r="H6" s="21" t="s">
        <v>52</v>
      </c>
      <c r="I6" s="277"/>
      <c r="J6" s="277"/>
      <c r="K6" s="277"/>
      <c r="L6" s="277"/>
      <c r="M6" s="56" t="s">
        <v>51</v>
      </c>
      <c r="N6" s="56" t="s">
        <v>263</v>
      </c>
      <c r="O6" s="277"/>
    </row>
    <row r="7" spans="1:15" s="10" customFormat="1" ht="33" customHeight="1">
      <c r="A7" s="52" t="s">
        <v>48</v>
      </c>
      <c r="B7" s="29"/>
      <c r="C7" s="61"/>
      <c r="D7" s="61" t="s">
        <v>212</v>
      </c>
      <c r="E7" s="62">
        <f>SUM(E8:E25)</f>
        <v>0</v>
      </c>
      <c r="F7" s="63"/>
      <c r="G7" s="57"/>
      <c r="H7" s="64"/>
      <c r="I7" s="64"/>
      <c r="J7" s="64"/>
      <c r="K7" s="64"/>
      <c r="L7" s="64"/>
      <c r="M7" s="65"/>
      <c r="N7" s="65"/>
      <c r="O7" s="65"/>
    </row>
    <row r="8" spans="1:15" s="10" customFormat="1" ht="33" customHeight="1">
      <c r="A8" s="61"/>
      <c r="B8" s="29"/>
      <c r="C8" s="61"/>
      <c r="D8" s="61" t="s">
        <v>212</v>
      </c>
      <c r="E8" s="62">
        <f>SUM(E9:E26)</f>
        <v>0</v>
      </c>
      <c r="F8" s="63"/>
      <c r="G8" s="57"/>
      <c r="H8" s="64"/>
      <c r="I8" s="64"/>
      <c r="J8" s="64"/>
      <c r="K8" s="64"/>
      <c r="L8" s="64"/>
      <c r="M8" s="65"/>
      <c r="N8" s="65"/>
      <c r="O8" s="65"/>
    </row>
    <row r="9" spans="1:15" s="10" customFormat="1" ht="21.75" customHeight="1">
      <c r="A9" s="61"/>
      <c r="B9" s="29"/>
      <c r="C9" s="61"/>
      <c r="D9" s="61" t="s">
        <v>212</v>
      </c>
      <c r="E9" s="62">
        <f>SUM(E23:E27)</f>
        <v>0</v>
      </c>
      <c r="F9" s="63"/>
      <c r="G9" s="57"/>
      <c r="H9" s="64"/>
      <c r="I9" s="64"/>
      <c r="J9" s="64"/>
      <c r="K9" s="64"/>
      <c r="L9" s="64"/>
      <c r="M9" s="65"/>
      <c r="N9" s="65"/>
      <c r="O9" s="65"/>
    </row>
    <row r="10" spans="1:15" s="10" customFormat="1" ht="21.75" customHeight="1">
      <c r="A10" s="61"/>
      <c r="B10" s="29"/>
      <c r="C10" s="61"/>
      <c r="D10" s="61"/>
      <c r="E10" s="62"/>
      <c r="F10" s="63"/>
      <c r="G10" s="57"/>
      <c r="H10" s="64"/>
      <c r="I10" s="64"/>
      <c r="J10" s="64"/>
      <c r="K10" s="64"/>
      <c r="L10" s="64"/>
      <c r="M10" s="65"/>
      <c r="N10" s="65"/>
      <c r="O10" s="65"/>
    </row>
    <row r="11" spans="1:15" s="10" customFormat="1" ht="21.75" customHeight="1">
      <c r="A11" s="61"/>
      <c r="B11" s="29"/>
      <c r="C11" s="61"/>
      <c r="D11" s="61"/>
      <c r="E11" s="62"/>
      <c r="F11" s="63"/>
      <c r="G11" s="57"/>
      <c r="H11" s="64"/>
      <c r="I11" s="64"/>
      <c r="J11" s="64"/>
      <c r="K11" s="64"/>
      <c r="L11" s="64"/>
      <c r="M11" s="65"/>
      <c r="N11" s="65"/>
      <c r="O11" s="65"/>
    </row>
    <row r="12" spans="1:15" s="10" customFormat="1" ht="21.75" customHeight="1">
      <c r="A12" s="61"/>
      <c r="B12" s="29"/>
      <c r="C12" s="61"/>
      <c r="D12" s="61"/>
      <c r="E12" s="62"/>
      <c r="F12" s="63"/>
      <c r="G12" s="57"/>
      <c r="H12" s="64"/>
      <c r="I12" s="64"/>
      <c r="J12" s="64"/>
      <c r="K12" s="64"/>
      <c r="L12" s="64"/>
      <c r="M12" s="65"/>
      <c r="N12" s="65"/>
      <c r="O12" s="65"/>
    </row>
    <row r="13" spans="1:15" s="10" customFormat="1" ht="21.75" customHeight="1">
      <c r="A13" s="61"/>
      <c r="B13" s="29"/>
      <c r="C13" s="61"/>
      <c r="D13" s="61"/>
      <c r="E13" s="62"/>
      <c r="F13" s="63"/>
      <c r="G13" s="57"/>
      <c r="H13" s="64"/>
      <c r="I13" s="64"/>
      <c r="J13" s="64"/>
      <c r="K13" s="64"/>
      <c r="L13" s="64"/>
      <c r="M13" s="65"/>
      <c r="N13" s="65"/>
      <c r="O13" s="65"/>
    </row>
    <row r="14" spans="1:15" s="10" customFormat="1" ht="21.75" customHeight="1">
      <c r="A14" s="61"/>
      <c r="B14" s="29"/>
      <c r="C14" s="61"/>
      <c r="D14" s="61"/>
      <c r="E14" s="62"/>
      <c r="F14" s="63"/>
      <c r="G14" s="57"/>
      <c r="H14" s="64"/>
      <c r="I14" s="64"/>
      <c r="J14" s="64"/>
      <c r="K14" s="64"/>
      <c r="L14" s="64"/>
      <c r="M14" s="65"/>
      <c r="N14" s="65"/>
      <c r="O14" s="65"/>
    </row>
    <row r="15" spans="1:15" s="10" customFormat="1" ht="21.75" customHeight="1">
      <c r="A15" s="61"/>
      <c r="B15" s="29"/>
      <c r="C15" s="61"/>
      <c r="D15" s="61"/>
      <c r="E15" s="62"/>
      <c r="F15" s="63"/>
      <c r="G15" s="57"/>
      <c r="H15" s="64"/>
      <c r="I15" s="64"/>
      <c r="J15" s="64"/>
      <c r="K15" s="64"/>
      <c r="L15" s="64"/>
      <c r="M15" s="65"/>
      <c r="N15" s="65"/>
      <c r="O15" s="65"/>
    </row>
    <row r="16" spans="1:15" s="10" customFormat="1" ht="21.75" customHeight="1">
      <c r="A16" s="61"/>
      <c r="B16" s="29"/>
      <c r="C16" s="61"/>
      <c r="D16" s="61"/>
      <c r="E16" s="62"/>
      <c r="F16" s="63"/>
      <c r="G16" s="57"/>
      <c r="H16" s="64"/>
      <c r="I16" s="64"/>
      <c r="J16" s="64"/>
      <c r="K16" s="64"/>
      <c r="L16" s="64"/>
      <c r="M16" s="65"/>
      <c r="N16" s="65"/>
      <c r="O16" s="65"/>
    </row>
    <row r="17" spans="1:15" s="10" customFormat="1" ht="21.75" customHeight="1">
      <c r="A17" s="61"/>
      <c r="B17" s="29"/>
      <c r="C17" s="61"/>
      <c r="D17" s="61"/>
      <c r="E17" s="62"/>
      <c r="F17" s="63"/>
      <c r="G17" s="57"/>
      <c r="H17" s="64"/>
      <c r="I17" s="64"/>
      <c r="J17" s="64"/>
      <c r="K17" s="64"/>
      <c r="L17" s="64"/>
      <c r="M17" s="65"/>
      <c r="N17" s="65"/>
      <c r="O17" s="65"/>
    </row>
    <row r="18" spans="1:15" s="10" customFormat="1" ht="21.75" customHeight="1">
      <c r="A18" s="61"/>
      <c r="B18" s="29"/>
      <c r="C18" s="61"/>
      <c r="D18" s="61"/>
      <c r="E18" s="62"/>
      <c r="F18" s="63"/>
      <c r="G18" s="57"/>
      <c r="H18" s="64"/>
      <c r="I18" s="64"/>
      <c r="J18" s="64"/>
      <c r="K18" s="64"/>
      <c r="L18" s="64"/>
      <c r="M18" s="65"/>
      <c r="N18" s="65"/>
      <c r="O18" s="65"/>
    </row>
    <row r="19" spans="1:15" s="10" customFormat="1" ht="21.75" customHeight="1">
      <c r="A19" s="61"/>
      <c r="B19" s="29"/>
      <c r="C19" s="61"/>
      <c r="D19" s="61"/>
      <c r="E19" s="62"/>
      <c r="F19" s="63"/>
      <c r="G19" s="57"/>
      <c r="H19" s="64"/>
      <c r="I19" s="64"/>
      <c r="J19" s="64"/>
      <c r="K19" s="64"/>
      <c r="L19" s="64"/>
      <c r="M19" s="65"/>
      <c r="N19" s="65"/>
      <c r="O19" s="65"/>
    </row>
    <row r="20" spans="1:15" s="10" customFormat="1" ht="21.75" customHeight="1">
      <c r="A20" s="61"/>
      <c r="B20" s="29"/>
      <c r="C20" s="61"/>
      <c r="D20" s="61"/>
      <c r="E20" s="62"/>
      <c r="F20" s="63"/>
      <c r="G20" s="57"/>
      <c r="H20" s="64"/>
      <c r="I20" s="64"/>
      <c r="J20" s="64"/>
      <c r="K20" s="64"/>
      <c r="L20" s="64"/>
      <c r="M20" s="65"/>
      <c r="N20" s="65"/>
      <c r="O20" s="65"/>
    </row>
    <row r="21" spans="1:15" s="10" customFormat="1" ht="21.75" customHeight="1">
      <c r="A21" s="61"/>
      <c r="B21" s="29"/>
      <c r="C21" s="61"/>
      <c r="D21" s="61"/>
      <c r="E21" s="62"/>
      <c r="F21" s="63"/>
      <c r="G21" s="57"/>
      <c r="H21" s="64"/>
      <c r="I21" s="64"/>
      <c r="J21" s="64"/>
      <c r="K21" s="64"/>
      <c r="L21" s="64"/>
      <c r="M21" s="65"/>
      <c r="N21" s="65"/>
      <c r="O21" s="65"/>
    </row>
    <row r="22" spans="1:15" s="10" customFormat="1" ht="21.75" customHeight="1">
      <c r="A22" s="61"/>
      <c r="B22" s="29"/>
      <c r="C22" s="61"/>
      <c r="D22" s="61"/>
      <c r="E22" s="62"/>
      <c r="F22" s="63"/>
      <c r="G22" s="57"/>
      <c r="H22" s="64"/>
      <c r="I22" s="64"/>
      <c r="J22" s="64"/>
      <c r="K22" s="64"/>
      <c r="L22" s="64"/>
      <c r="M22" s="65"/>
      <c r="N22" s="65"/>
      <c r="O22" s="65"/>
    </row>
    <row r="23" spans="1:15" ht="21.75" customHeight="1">
      <c r="A23" s="55"/>
      <c r="B23" s="54"/>
      <c r="C23" s="55"/>
      <c r="D23" s="55" t="s">
        <v>212</v>
      </c>
      <c r="E23" s="62">
        <f>SUM(E25:E29)</f>
        <v>0</v>
      </c>
      <c r="F23" s="63"/>
      <c r="G23" s="57"/>
      <c r="H23" s="58"/>
      <c r="I23" s="58"/>
      <c r="J23" s="58"/>
      <c r="K23" s="58"/>
      <c r="L23" s="58"/>
      <c r="M23" s="58"/>
      <c r="N23" s="58"/>
      <c r="O23" s="58"/>
    </row>
    <row r="24" spans="1:14" ht="26.25" customHeight="1">
      <c r="A24" s="210" t="s">
        <v>481</v>
      </c>
      <c r="B24" s="47"/>
      <c r="C24" s="47"/>
      <c r="D24" s="47"/>
      <c r="E24" s="47"/>
      <c r="F24" s="47"/>
      <c r="G24" s="47"/>
      <c r="H24" s="47"/>
      <c r="I24" s="47"/>
      <c r="J24" s="47"/>
      <c r="K24" s="47"/>
      <c r="L24" s="33"/>
      <c r="M24" s="33"/>
      <c r="N24" s="33"/>
    </row>
    <row r="25" ht="30.75" customHeight="1"/>
  </sheetData>
  <sheetProtection/>
  <mergeCells count="15">
    <mergeCell ref="C4:C6"/>
    <mergeCell ref="D4:D6"/>
    <mergeCell ref="E4:E6"/>
    <mergeCell ref="F5:F6"/>
    <mergeCell ref="I5:I6"/>
    <mergeCell ref="J5:J6"/>
    <mergeCell ref="O5:O6"/>
    <mergeCell ref="K5:K6"/>
    <mergeCell ref="L5:L6"/>
    <mergeCell ref="M5:N5"/>
    <mergeCell ref="A1:O1"/>
    <mergeCell ref="F4:O4"/>
    <mergeCell ref="G5:H5"/>
    <mergeCell ref="A4:A6"/>
    <mergeCell ref="B4:B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4">
      <selection activeCell="A10" sqref="A10"/>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312" t="s">
        <v>219</v>
      </c>
      <c r="B1" s="312"/>
      <c r="C1" s="312"/>
      <c r="D1" s="312"/>
      <c r="E1" s="312"/>
      <c r="F1" s="312"/>
      <c r="G1" s="312"/>
      <c r="H1" s="312"/>
      <c r="I1" s="312"/>
      <c r="J1" s="312"/>
      <c r="K1" s="312"/>
      <c r="L1" s="312"/>
      <c r="M1" s="312"/>
      <c r="N1" s="312"/>
      <c r="O1" s="312"/>
      <c r="P1" s="312"/>
      <c r="Q1" s="312"/>
      <c r="R1" s="312"/>
      <c r="S1" s="312"/>
    </row>
    <row r="2" spans="1:19" ht="18" customHeight="1">
      <c r="A2" s="51"/>
      <c r="B2" s="51"/>
      <c r="C2" s="51"/>
      <c r="D2" s="51"/>
      <c r="E2" s="51"/>
      <c r="F2" s="51"/>
      <c r="G2" s="51"/>
      <c r="H2" s="51"/>
      <c r="I2" s="51"/>
      <c r="J2" s="51"/>
      <c r="K2" s="51"/>
      <c r="L2" s="51"/>
      <c r="M2" s="51"/>
      <c r="N2" s="51"/>
      <c r="O2" s="51"/>
      <c r="S2" s="59" t="s">
        <v>220</v>
      </c>
    </row>
    <row r="3" spans="1:19" ht="22.5" customHeight="1">
      <c r="A3" s="160" t="s">
        <v>385</v>
      </c>
      <c r="S3" s="60" t="s">
        <v>24</v>
      </c>
    </row>
    <row r="4" spans="1:19" s="10" customFormat="1" ht="21.75" customHeight="1">
      <c r="A4" s="322" t="s">
        <v>45</v>
      </c>
      <c r="B4" s="333" t="s">
        <v>221</v>
      </c>
      <c r="C4" s="333" t="s">
        <v>222</v>
      </c>
      <c r="D4" s="336" t="s">
        <v>223</v>
      </c>
      <c r="E4" s="336"/>
      <c r="F4" s="336"/>
      <c r="G4" s="330" t="s">
        <v>224</v>
      </c>
      <c r="H4" s="333" t="s">
        <v>225</v>
      </c>
      <c r="I4" s="333" t="s">
        <v>226</v>
      </c>
      <c r="J4" s="322" t="s">
        <v>80</v>
      </c>
      <c r="K4" s="322"/>
      <c r="L4" s="322"/>
      <c r="M4" s="322"/>
      <c r="N4" s="322"/>
      <c r="O4" s="322"/>
      <c r="P4" s="322"/>
      <c r="Q4" s="322"/>
      <c r="R4" s="322"/>
      <c r="S4" s="322"/>
    </row>
    <row r="5" spans="1:19" s="10" customFormat="1" ht="26.25" customHeight="1">
      <c r="A5" s="322"/>
      <c r="B5" s="334"/>
      <c r="C5" s="334"/>
      <c r="D5" s="328" t="s">
        <v>60</v>
      </c>
      <c r="E5" s="328" t="s">
        <v>61</v>
      </c>
      <c r="F5" s="328" t="s">
        <v>62</v>
      </c>
      <c r="G5" s="331"/>
      <c r="H5" s="334"/>
      <c r="I5" s="334" t="s">
        <v>226</v>
      </c>
      <c r="J5" s="322" t="s">
        <v>48</v>
      </c>
      <c r="K5" s="277" t="s">
        <v>29</v>
      </c>
      <c r="L5" s="277"/>
      <c r="M5" s="277" t="s">
        <v>252</v>
      </c>
      <c r="N5" s="277" t="s">
        <v>254</v>
      </c>
      <c r="O5" s="277" t="s">
        <v>256</v>
      </c>
      <c r="P5" s="277" t="s">
        <v>86</v>
      </c>
      <c r="Q5" s="277" t="s">
        <v>259</v>
      </c>
      <c r="R5" s="277"/>
      <c r="S5" s="277" t="s">
        <v>261</v>
      </c>
    </row>
    <row r="6" spans="1:19" ht="49.5" customHeight="1">
      <c r="A6" s="322"/>
      <c r="B6" s="335"/>
      <c r="C6" s="335"/>
      <c r="D6" s="329"/>
      <c r="E6" s="329"/>
      <c r="F6" s="329"/>
      <c r="G6" s="332"/>
      <c r="H6" s="335"/>
      <c r="I6" s="335"/>
      <c r="J6" s="322"/>
      <c r="K6" s="56" t="s">
        <v>51</v>
      </c>
      <c r="L6" s="21" t="s">
        <v>52</v>
      </c>
      <c r="M6" s="277"/>
      <c r="N6" s="277"/>
      <c r="O6" s="277"/>
      <c r="P6" s="277"/>
      <c r="Q6" s="56" t="s">
        <v>51</v>
      </c>
      <c r="R6" s="56" t="s">
        <v>263</v>
      </c>
      <c r="S6" s="277"/>
    </row>
    <row r="7" spans="1:19" ht="51.75" customHeight="1">
      <c r="A7" s="53" t="s">
        <v>48</v>
      </c>
      <c r="B7" s="54"/>
      <c r="C7" s="55"/>
      <c r="D7" s="55"/>
      <c r="E7" s="55"/>
      <c r="F7" s="55"/>
      <c r="G7" s="55" t="s">
        <v>212</v>
      </c>
      <c r="H7" s="55"/>
      <c r="I7" s="55"/>
      <c r="J7" s="57">
        <f>SUM(K7:P7)</f>
        <v>0</v>
      </c>
      <c r="K7" s="57"/>
      <c r="L7" s="58"/>
      <c r="M7" s="58"/>
      <c r="N7" s="58"/>
      <c r="O7" s="58"/>
      <c r="P7" s="58"/>
      <c r="Q7" s="58"/>
      <c r="R7" s="58"/>
      <c r="S7" s="58"/>
    </row>
    <row r="8" spans="1:19" ht="51.75" customHeight="1">
      <c r="A8" s="55"/>
      <c r="B8" s="54"/>
      <c r="C8" s="55"/>
      <c r="D8" s="55"/>
      <c r="E8" s="55"/>
      <c r="F8" s="55"/>
      <c r="G8" s="55" t="s">
        <v>212</v>
      </c>
      <c r="H8" s="55"/>
      <c r="I8" s="55"/>
      <c r="J8" s="57">
        <f>SUM(K8:P8)</f>
        <v>0</v>
      </c>
      <c r="K8" s="57"/>
      <c r="L8" s="58"/>
      <c r="M8" s="58"/>
      <c r="N8" s="58"/>
      <c r="O8" s="58"/>
      <c r="P8" s="58"/>
      <c r="Q8" s="58"/>
      <c r="R8" s="58"/>
      <c r="S8" s="58"/>
    </row>
    <row r="9" spans="1:19" ht="51.75" customHeight="1">
      <c r="A9" s="55"/>
      <c r="B9" s="54"/>
      <c r="C9" s="55"/>
      <c r="D9" s="55"/>
      <c r="E9" s="55"/>
      <c r="F9" s="55"/>
      <c r="G9" s="55" t="s">
        <v>212</v>
      </c>
      <c r="H9" s="55"/>
      <c r="I9" s="55"/>
      <c r="J9" s="57">
        <f>SUM(K9:P9)</f>
        <v>0</v>
      </c>
      <c r="K9" s="57"/>
      <c r="L9" s="58"/>
      <c r="M9" s="58"/>
      <c r="N9" s="58"/>
      <c r="O9" s="58"/>
      <c r="P9" s="58"/>
      <c r="Q9" s="58"/>
      <c r="R9" s="58"/>
      <c r="S9" s="58"/>
    </row>
    <row r="10" spans="1:17" ht="31.5" customHeight="1">
      <c r="A10" s="210" t="s">
        <v>482</v>
      </c>
      <c r="B10" s="47"/>
      <c r="C10" s="47"/>
      <c r="D10" s="47"/>
      <c r="E10" s="47"/>
      <c r="F10" s="47"/>
      <c r="G10" s="47"/>
      <c r="H10" s="47"/>
      <c r="I10" s="47"/>
      <c r="J10" s="47"/>
      <c r="K10" s="47"/>
      <c r="L10" s="47"/>
      <c r="M10" s="47"/>
      <c r="N10" s="33"/>
      <c r="O10" s="33"/>
      <c r="P10" s="33"/>
      <c r="Q10" s="33"/>
    </row>
  </sheetData>
  <sheetProtection/>
  <mergeCells count="20">
    <mergeCell ref="M5:M6"/>
    <mergeCell ref="A1:S1"/>
    <mergeCell ref="D4:F4"/>
    <mergeCell ref="J4:S4"/>
    <mergeCell ref="K5:L5"/>
    <mergeCell ref="A4:A6"/>
    <mergeCell ref="B4:B6"/>
    <mergeCell ref="C4:C6"/>
    <mergeCell ref="D5:D6"/>
    <mergeCell ref="E5:E6"/>
    <mergeCell ref="N5:N6"/>
    <mergeCell ref="S5:S6"/>
    <mergeCell ref="O5:O6"/>
    <mergeCell ref="P5:P6"/>
    <mergeCell ref="Q5:R5"/>
    <mergeCell ref="F5:F6"/>
    <mergeCell ref="G4:G6"/>
    <mergeCell ref="H4:H6"/>
    <mergeCell ref="I4:I6"/>
    <mergeCell ref="J5:J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7"/>
  <sheetViews>
    <sheetView showGridLines="0" showZeros="0" zoomScalePageLayoutView="0" workbookViewId="0" topLeftCell="A1">
      <selection activeCell="B17" sqref="B17"/>
    </sheetView>
  </sheetViews>
  <sheetFormatPr defaultColWidth="9.16015625" defaultRowHeight="12.75" customHeight="1"/>
  <cols>
    <col min="1" max="1" width="55.33203125" style="0" customWidth="1"/>
    <col min="2" max="3" width="40.16015625" style="0" customWidth="1"/>
  </cols>
  <sheetData>
    <row r="1" spans="1:3" ht="35.25" customHeight="1">
      <c r="A1" s="34" t="s">
        <v>227</v>
      </c>
      <c r="B1" s="34"/>
      <c r="C1" s="34"/>
    </row>
    <row r="2" spans="1:3" ht="21" customHeight="1">
      <c r="A2" s="34"/>
      <c r="B2" s="34"/>
      <c r="C2" s="35" t="s">
        <v>228</v>
      </c>
    </row>
    <row r="3" spans="1:3" ht="24.75" customHeight="1">
      <c r="A3" s="164" t="s">
        <v>385</v>
      </c>
      <c r="B3" s="18"/>
      <c r="C3" s="36" t="s">
        <v>24</v>
      </c>
    </row>
    <row r="4" spans="1:16" s="32" customFormat="1" ht="21.75" customHeight="1">
      <c r="A4" s="299" t="s">
        <v>229</v>
      </c>
      <c r="B4" s="37" t="s">
        <v>230</v>
      </c>
      <c r="C4" s="38"/>
      <c r="F4" s="39"/>
      <c r="P4" s="39"/>
    </row>
    <row r="5" spans="1:16" s="32" customFormat="1" ht="43.5" customHeight="1">
      <c r="A5" s="299"/>
      <c r="B5" s="40" t="s">
        <v>231</v>
      </c>
      <c r="C5" s="41" t="s">
        <v>232</v>
      </c>
      <c r="E5" s="42">
        <v>3.6</v>
      </c>
      <c r="F5" s="43">
        <v>0</v>
      </c>
      <c r="G5" s="43">
        <v>0.6</v>
      </c>
      <c r="H5" s="42">
        <v>3</v>
      </c>
      <c r="I5" s="43">
        <v>0</v>
      </c>
      <c r="J5" s="42">
        <v>3</v>
      </c>
      <c r="K5" s="42">
        <v>9.4</v>
      </c>
      <c r="L5" s="43">
        <v>0</v>
      </c>
      <c r="M5" s="43">
        <v>0.7</v>
      </c>
      <c r="N5" s="42">
        <v>8.7</v>
      </c>
      <c r="O5" s="43">
        <v>0</v>
      </c>
      <c r="P5" s="42">
        <v>8.7</v>
      </c>
    </row>
    <row r="6" spans="1:16" s="32" customFormat="1" ht="34.5" customHeight="1">
      <c r="A6" s="44" t="s">
        <v>233</v>
      </c>
      <c r="B6" s="158">
        <f>SUM(B7:B9)</f>
        <v>22.44</v>
      </c>
      <c r="C6" s="159">
        <f>SUM(C7:C9)</f>
        <v>26.72</v>
      </c>
      <c r="E6" s="39"/>
      <c r="G6" s="39"/>
      <c r="I6" s="39"/>
      <c r="J6" s="39"/>
      <c r="K6" s="39"/>
      <c r="L6" s="39"/>
      <c r="M6" s="39"/>
      <c r="N6" s="39"/>
      <c r="O6" s="39"/>
      <c r="P6" s="39"/>
    </row>
    <row r="7" spans="1:16" s="33" customFormat="1" ht="34.5" customHeight="1">
      <c r="A7" s="46" t="s">
        <v>234</v>
      </c>
      <c r="B7" s="158"/>
      <c r="C7" s="45"/>
      <c r="D7" s="47"/>
      <c r="E7" s="47"/>
      <c r="F7" s="47"/>
      <c r="G7" s="47"/>
      <c r="H7" s="47"/>
      <c r="I7" s="47"/>
      <c r="J7" s="47"/>
      <c r="K7" s="47"/>
      <c r="L7" s="47"/>
      <c r="M7" s="47"/>
      <c r="O7" s="47"/>
      <c r="P7" s="47"/>
    </row>
    <row r="8" spans="1:16" s="33" customFormat="1" ht="34.5" customHeight="1">
      <c r="A8" s="48" t="s">
        <v>235</v>
      </c>
      <c r="B8" s="158">
        <v>3.84</v>
      </c>
      <c r="C8" s="159">
        <v>5.02</v>
      </c>
      <c r="D8" s="47"/>
      <c r="E8" s="47"/>
      <c r="G8" s="47"/>
      <c r="H8" s="47"/>
      <c r="I8" s="47"/>
      <c r="J8" s="47"/>
      <c r="K8" s="47"/>
      <c r="L8" s="47"/>
      <c r="M8" s="47"/>
      <c r="O8" s="47"/>
      <c r="P8" s="47"/>
    </row>
    <row r="9" spans="1:16" s="33" customFormat="1" ht="34.5" customHeight="1">
      <c r="A9" s="48" t="s">
        <v>236</v>
      </c>
      <c r="B9" s="158">
        <v>18.6</v>
      </c>
      <c r="C9" s="158">
        <v>21.7</v>
      </c>
      <c r="D9" s="47"/>
      <c r="E9" s="47"/>
      <c r="H9" s="47"/>
      <c r="I9" s="47"/>
      <c r="L9" s="47"/>
      <c r="N9" s="47"/>
      <c r="P9" s="47"/>
    </row>
    <row r="10" spans="1:9" s="33" customFormat="1" ht="34.5" customHeight="1">
      <c r="A10" s="48" t="s">
        <v>237</v>
      </c>
      <c r="B10" s="158"/>
      <c r="C10" s="158"/>
      <c r="D10" s="47"/>
      <c r="E10" s="47"/>
      <c r="F10" s="47"/>
      <c r="G10" s="47"/>
      <c r="H10" s="47"/>
      <c r="I10" s="47"/>
    </row>
    <row r="11" spans="1:8" s="33" customFormat="1" ht="34.5" customHeight="1">
      <c r="A11" s="48" t="s">
        <v>238</v>
      </c>
      <c r="B11" s="158">
        <v>18.6</v>
      </c>
      <c r="C11" s="158">
        <v>21.7</v>
      </c>
      <c r="D11" s="47"/>
      <c r="E11" s="47"/>
      <c r="F11" s="47"/>
      <c r="G11" s="47"/>
      <c r="H11" s="47"/>
    </row>
    <row r="12" spans="1:22" ht="12.75" customHeight="1">
      <c r="A12" s="337" t="s">
        <v>582</v>
      </c>
      <c r="B12" s="337"/>
      <c r="C12" s="337"/>
      <c r="D12" s="47"/>
      <c r="E12" s="47"/>
      <c r="F12" s="47"/>
      <c r="G12" s="47"/>
      <c r="H12" s="47"/>
      <c r="I12" s="47"/>
      <c r="J12" s="47"/>
      <c r="K12" s="47"/>
      <c r="L12" s="47"/>
      <c r="M12" s="47"/>
      <c r="N12" s="47"/>
      <c r="O12" s="47"/>
      <c r="P12" s="47"/>
      <c r="Q12" s="47"/>
      <c r="R12" s="47"/>
      <c r="S12" s="47"/>
      <c r="T12" s="47"/>
      <c r="U12" s="47"/>
      <c r="V12" s="33"/>
    </row>
    <row r="13" spans="1:3" ht="16.5" customHeight="1">
      <c r="A13" s="245" t="s">
        <v>234</v>
      </c>
      <c r="B13" s="246"/>
      <c r="C13" s="246"/>
    </row>
    <row r="14" spans="1:3" ht="12.75" customHeight="1">
      <c r="A14" s="245" t="s">
        <v>235</v>
      </c>
      <c r="B14" s="244" t="s">
        <v>584</v>
      </c>
      <c r="C14" s="246"/>
    </row>
    <row r="15" spans="1:3" ht="12.75" customHeight="1">
      <c r="A15" s="245" t="s">
        <v>236</v>
      </c>
      <c r="B15" s="244" t="s">
        <v>583</v>
      </c>
      <c r="C15" s="246"/>
    </row>
    <row r="16" spans="1:3" ht="12.75" customHeight="1">
      <c r="A16" s="245" t="s">
        <v>580</v>
      </c>
      <c r="B16" s="244"/>
      <c r="C16" s="246"/>
    </row>
    <row r="17" spans="1:3" ht="12.75" customHeight="1">
      <c r="A17" s="245" t="s">
        <v>581</v>
      </c>
      <c r="B17" s="244" t="s">
        <v>583</v>
      </c>
      <c r="C17" s="246"/>
    </row>
  </sheetData>
  <sheetProtection/>
  <mergeCells count="2">
    <mergeCell ref="A4:A5"/>
    <mergeCell ref="A12:C12"/>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46"/>
  <sheetViews>
    <sheetView showGridLines="0" showZeros="0" zoomScalePageLayoutView="0" workbookViewId="0" topLeftCell="A1">
      <selection activeCell="E8" sqref="E8:E43"/>
    </sheetView>
  </sheetViews>
  <sheetFormatPr defaultColWidth="6.83203125" defaultRowHeight="19.5" customHeight="1"/>
  <cols>
    <col min="1" max="1" width="27.16015625" style="11" customWidth="1"/>
    <col min="2" max="3" width="7.16015625" style="12" customWidth="1"/>
    <col min="4" max="4" width="12.33203125" style="12" customWidth="1"/>
    <col min="5" max="5" width="47" style="12" customWidth="1"/>
    <col min="6" max="6" width="39.5" style="12" customWidth="1"/>
    <col min="7" max="195" width="6.83203125" style="13" customWidth="1"/>
    <col min="196" max="196" width="6.83203125" style="0" customWidth="1"/>
  </cols>
  <sheetData>
    <row r="1" spans="1:6" s="7" customFormat="1" ht="36.75" customHeight="1">
      <c r="A1" s="14" t="s">
        <v>239</v>
      </c>
      <c r="B1" s="15"/>
      <c r="C1" s="15"/>
      <c r="D1" s="15"/>
      <c r="E1" s="15"/>
      <c r="F1" s="15"/>
    </row>
    <row r="2" spans="1:6" s="7" customFormat="1" ht="24" customHeight="1">
      <c r="A2" s="16"/>
      <c r="B2" s="16"/>
      <c r="C2" s="16"/>
      <c r="D2" s="16"/>
      <c r="E2" s="16"/>
      <c r="F2" s="17" t="s">
        <v>240</v>
      </c>
    </row>
    <row r="3" spans="1:6" s="7" customFormat="1" ht="15" customHeight="1">
      <c r="A3" s="313" t="s">
        <v>384</v>
      </c>
      <c r="B3" s="313"/>
      <c r="C3" s="313"/>
      <c r="D3" s="19"/>
      <c r="E3" s="19"/>
      <c r="F3" s="20" t="s">
        <v>24</v>
      </c>
    </row>
    <row r="4" spans="1:6" s="8" customFormat="1" ht="24" customHeight="1">
      <c r="A4" s="338" t="s">
        <v>45</v>
      </c>
      <c r="B4" s="277" t="s">
        <v>241</v>
      </c>
      <c r="C4" s="277"/>
      <c r="D4" s="277"/>
      <c r="E4" s="277" t="s">
        <v>59</v>
      </c>
      <c r="F4" s="339" t="s">
        <v>231</v>
      </c>
    </row>
    <row r="5" spans="1:6" s="8" customFormat="1" ht="24.75" customHeight="1">
      <c r="A5" s="338"/>
      <c r="B5" s="277"/>
      <c r="C5" s="277"/>
      <c r="D5" s="277"/>
      <c r="E5" s="277"/>
      <c r="F5" s="339"/>
    </row>
    <row r="6" spans="1:6" s="9" customFormat="1" ht="38.25" customHeight="1">
      <c r="A6" s="338"/>
      <c r="B6" s="22" t="s">
        <v>60</v>
      </c>
      <c r="C6" s="22" t="s">
        <v>61</v>
      </c>
      <c r="D6" s="22" t="s">
        <v>62</v>
      </c>
      <c r="E6" s="277"/>
      <c r="F6" s="339"/>
    </row>
    <row r="7" spans="1:195" s="10" customFormat="1" ht="35.25" customHeight="1">
      <c r="A7" s="23" t="s">
        <v>383</v>
      </c>
      <c r="B7" s="24"/>
      <c r="C7" s="24"/>
      <c r="D7" s="24"/>
      <c r="E7" s="25" t="s">
        <v>48</v>
      </c>
      <c r="F7" s="26">
        <f>F8</f>
        <v>313.26</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row>
    <row r="8" spans="1:195" s="10" customFormat="1" ht="22.5" customHeight="1">
      <c r="A8" s="23"/>
      <c r="B8" s="24" t="s">
        <v>128</v>
      </c>
      <c r="C8" s="24"/>
      <c r="D8" s="24"/>
      <c r="E8" s="220" t="s">
        <v>54</v>
      </c>
      <c r="F8" s="26">
        <v>313.26</v>
      </c>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row>
    <row r="9" spans="1:195" s="10" customFormat="1" ht="22.5" customHeight="1">
      <c r="A9" s="23"/>
      <c r="B9" s="24"/>
      <c r="C9" s="24" t="s">
        <v>324</v>
      </c>
      <c r="D9" s="24"/>
      <c r="E9" s="220" t="s">
        <v>325</v>
      </c>
      <c r="F9" s="26">
        <v>63.21</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row>
    <row r="10" spans="1:195" s="10" customFormat="1" ht="22.5" customHeight="1">
      <c r="A10" s="23"/>
      <c r="B10" s="24" t="s">
        <v>68</v>
      </c>
      <c r="C10" s="24" t="s">
        <v>68</v>
      </c>
      <c r="D10" s="24" t="s">
        <v>326</v>
      </c>
      <c r="E10" s="220" t="s">
        <v>129</v>
      </c>
      <c r="F10" s="26">
        <v>63.21</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row>
    <row r="11" spans="1:195" s="10" customFormat="1" ht="22.5" customHeight="1">
      <c r="A11" s="23"/>
      <c r="B11" s="24"/>
      <c r="C11" s="24" t="s">
        <v>327</v>
      </c>
      <c r="D11" s="24"/>
      <c r="E11" s="220" t="s">
        <v>328</v>
      </c>
      <c r="F11" s="26">
        <v>0.1</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row>
    <row r="12" spans="1:195" s="10" customFormat="1" ht="22.5" customHeight="1">
      <c r="A12" s="23"/>
      <c r="B12" s="24" t="s">
        <v>68</v>
      </c>
      <c r="C12" s="24" t="s">
        <v>68</v>
      </c>
      <c r="D12" s="24" t="s">
        <v>329</v>
      </c>
      <c r="E12" s="220" t="s">
        <v>130</v>
      </c>
      <c r="F12" s="26">
        <v>0.1</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row>
    <row r="13" spans="1:195" s="10" customFormat="1" ht="22.5" customHeight="1">
      <c r="A13" s="23"/>
      <c r="B13" s="24"/>
      <c r="C13" s="24" t="s">
        <v>330</v>
      </c>
      <c r="D13" s="24"/>
      <c r="E13" s="220" t="s">
        <v>331</v>
      </c>
      <c r="F13" s="26">
        <v>0.12</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row>
    <row r="14" spans="1:195" s="10" customFormat="1" ht="22.5" customHeight="1">
      <c r="A14" s="23"/>
      <c r="B14" s="24" t="s">
        <v>68</v>
      </c>
      <c r="C14" s="24" t="s">
        <v>68</v>
      </c>
      <c r="D14" s="24" t="s">
        <v>332</v>
      </c>
      <c r="E14" s="220" t="s">
        <v>132</v>
      </c>
      <c r="F14" s="26">
        <v>0.12</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row>
    <row r="15" spans="1:195" s="10" customFormat="1" ht="22.5" customHeight="1">
      <c r="A15" s="23"/>
      <c r="B15" s="24"/>
      <c r="C15" s="24" t="s">
        <v>333</v>
      </c>
      <c r="D15" s="24"/>
      <c r="E15" s="220" t="s">
        <v>334</v>
      </c>
      <c r="F15" s="26">
        <v>1.77</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row>
    <row r="16" spans="1:195" s="10" customFormat="1" ht="22.5" customHeight="1">
      <c r="A16" s="23"/>
      <c r="B16" s="24" t="s">
        <v>68</v>
      </c>
      <c r="C16" s="24" t="s">
        <v>68</v>
      </c>
      <c r="D16" s="24" t="s">
        <v>335</v>
      </c>
      <c r="E16" s="220" t="s">
        <v>133</v>
      </c>
      <c r="F16" s="26">
        <v>1.77</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row>
    <row r="17" spans="1:195" s="10" customFormat="1" ht="22.5" customHeight="1">
      <c r="A17" s="23"/>
      <c r="B17" s="24"/>
      <c r="C17" s="24" t="s">
        <v>336</v>
      </c>
      <c r="D17" s="24"/>
      <c r="E17" s="220" t="s">
        <v>337</v>
      </c>
      <c r="F17" s="26">
        <v>3.53</v>
      </c>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row>
    <row r="18" spans="1:195" s="10" customFormat="1" ht="22.5" customHeight="1">
      <c r="A18" s="23"/>
      <c r="B18" s="24" t="s">
        <v>68</v>
      </c>
      <c r="C18" s="24" t="s">
        <v>68</v>
      </c>
      <c r="D18" s="24" t="s">
        <v>338</v>
      </c>
      <c r="E18" s="220" t="s">
        <v>134</v>
      </c>
      <c r="F18" s="26">
        <v>3.53</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row>
    <row r="19" spans="1:195" s="10" customFormat="1" ht="22.5" customHeight="1">
      <c r="A19" s="23"/>
      <c r="B19" s="24"/>
      <c r="C19" s="24" t="s">
        <v>339</v>
      </c>
      <c r="D19" s="24"/>
      <c r="E19" s="220" t="s">
        <v>340</v>
      </c>
      <c r="F19" s="26">
        <v>12.82</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row>
    <row r="20" spans="1:195" s="10" customFormat="1" ht="22.5" customHeight="1">
      <c r="A20" s="23"/>
      <c r="B20" s="24" t="s">
        <v>68</v>
      </c>
      <c r="C20" s="24" t="s">
        <v>68</v>
      </c>
      <c r="D20" s="24" t="s">
        <v>341</v>
      </c>
      <c r="E20" s="220" t="s">
        <v>135</v>
      </c>
      <c r="F20" s="26">
        <v>12.82</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row>
    <row r="21" spans="1:195" s="10" customFormat="1" ht="22.5" customHeight="1">
      <c r="A21" s="23"/>
      <c r="B21" s="24"/>
      <c r="C21" s="24" t="s">
        <v>342</v>
      </c>
      <c r="D21" s="24"/>
      <c r="E21" s="220" t="s">
        <v>343</v>
      </c>
      <c r="F21" s="26">
        <v>13.23</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row>
    <row r="22" spans="1:195" s="10" customFormat="1" ht="22.5" customHeight="1">
      <c r="A22" s="23"/>
      <c r="B22" s="24" t="s">
        <v>68</v>
      </c>
      <c r="C22" s="24" t="s">
        <v>68</v>
      </c>
      <c r="D22" s="24" t="s">
        <v>344</v>
      </c>
      <c r="E22" s="220" t="s">
        <v>345</v>
      </c>
      <c r="F22" s="26">
        <v>13.23</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row>
    <row r="23" spans="1:195" s="10" customFormat="1" ht="22.5" customHeight="1">
      <c r="A23" s="23"/>
      <c r="B23" s="24"/>
      <c r="C23" s="24" t="s">
        <v>346</v>
      </c>
      <c r="D23" s="24"/>
      <c r="E23" s="220" t="s">
        <v>347</v>
      </c>
      <c r="F23" s="26">
        <v>2.6</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row>
    <row r="24" spans="1:195" s="10" customFormat="1" ht="22.5" customHeight="1">
      <c r="A24" s="23"/>
      <c r="B24" s="24" t="s">
        <v>68</v>
      </c>
      <c r="C24" s="24" t="s">
        <v>68</v>
      </c>
      <c r="D24" s="24" t="s">
        <v>348</v>
      </c>
      <c r="E24" s="220" t="s">
        <v>138</v>
      </c>
      <c r="F24" s="26">
        <v>2.6</v>
      </c>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row>
    <row r="25" spans="1:195" s="10" customFormat="1" ht="22.5" customHeight="1">
      <c r="A25" s="23"/>
      <c r="B25" s="24"/>
      <c r="C25" s="24" t="s">
        <v>349</v>
      </c>
      <c r="D25" s="24"/>
      <c r="E25" s="220" t="s">
        <v>350</v>
      </c>
      <c r="F25" s="26">
        <v>0.6</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row>
    <row r="26" spans="1:195" s="10" customFormat="1" ht="22.5" customHeight="1">
      <c r="A26" s="23"/>
      <c r="B26" s="24" t="s">
        <v>68</v>
      </c>
      <c r="C26" s="24" t="s">
        <v>68</v>
      </c>
      <c r="D26" s="24" t="s">
        <v>351</v>
      </c>
      <c r="E26" s="220" t="s">
        <v>352</v>
      </c>
      <c r="F26" s="26">
        <v>0.6</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row>
    <row r="27" spans="1:195" s="10" customFormat="1" ht="22.5" customHeight="1">
      <c r="A27" s="23"/>
      <c r="B27" s="24"/>
      <c r="C27" s="24" t="s">
        <v>353</v>
      </c>
      <c r="D27" s="24"/>
      <c r="E27" s="220" t="s">
        <v>354</v>
      </c>
      <c r="F27" s="26">
        <v>0.5</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row>
    <row r="28" spans="1:195" s="10" customFormat="1" ht="22.5" customHeight="1">
      <c r="A28" s="23"/>
      <c r="B28" s="24" t="s">
        <v>68</v>
      </c>
      <c r="C28" s="24" t="s">
        <v>68</v>
      </c>
      <c r="D28" s="24" t="s">
        <v>355</v>
      </c>
      <c r="E28" s="220" t="s">
        <v>145</v>
      </c>
      <c r="F28" s="26">
        <v>0.5</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row>
    <row r="29" spans="1:195" s="10" customFormat="1" ht="22.5" customHeight="1">
      <c r="A29" s="23"/>
      <c r="B29" s="24"/>
      <c r="C29" s="24" t="s">
        <v>356</v>
      </c>
      <c r="D29" s="24"/>
      <c r="E29" s="220" t="s">
        <v>357</v>
      </c>
      <c r="F29" s="26">
        <v>3.84</v>
      </c>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row>
    <row r="30" spans="1:195" s="10" customFormat="1" ht="22.5" customHeight="1">
      <c r="A30" s="23"/>
      <c r="B30" s="24" t="s">
        <v>68</v>
      </c>
      <c r="C30" s="24" t="s">
        <v>68</v>
      </c>
      <c r="D30" s="24" t="s">
        <v>358</v>
      </c>
      <c r="E30" s="220" t="s">
        <v>147</v>
      </c>
      <c r="F30" s="26">
        <v>3.84</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row>
    <row r="31" spans="1:195" s="10" customFormat="1" ht="22.5" customHeight="1">
      <c r="A31" s="23"/>
      <c r="B31" s="24"/>
      <c r="C31" s="24" t="s">
        <v>359</v>
      </c>
      <c r="D31" s="24"/>
      <c r="E31" s="220" t="s">
        <v>360</v>
      </c>
      <c r="F31" s="26">
        <v>9.84</v>
      </c>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row>
    <row r="32" spans="1:195" s="10" customFormat="1" ht="22.5" customHeight="1">
      <c r="A32" s="23"/>
      <c r="B32" s="24" t="s">
        <v>68</v>
      </c>
      <c r="C32" s="24" t="s">
        <v>68</v>
      </c>
      <c r="D32" s="24" t="s">
        <v>361</v>
      </c>
      <c r="E32" s="220" t="s">
        <v>362</v>
      </c>
      <c r="F32" s="26">
        <v>9.84</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row>
    <row r="33" spans="1:195" s="10" customFormat="1" ht="22.5" customHeight="1">
      <c r="A33" s="23"/>
      <c r="B33" s="24"/>
      <c r="C33" s="24" t="s">
        <v>363</v>
      </c>
      <c r="D33" s="24"/>
      <c r="E33" s="220" t="s">
        <v>364</v>
      </c>
      <c r="F33" s="26">
        <v>23.19</v>
      </c>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row>
    <row r="34" spans="1:195" s="10" customFormat="1" ht="22.5" customHeight="1">
      <c r="A34" s="23"/>
      <c r="B34" s="24" t="s">
        <v>68</v>
      </c>
      <c r="C34" s="24" t="s">
        <v>68</v>
      </c>
      <c r="D34" s="24" t="s">
        <v>365</v>
      </c>
      <c r="E34" s="220" t="s">
        <v>366</v>
      </c>
      <c r="F34" s="26">
        <v>9.28</v>
      </c>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row>
    <row r="35" spans="1:195" s="10" customFormat="1" ht="22.5" customHeight="1">
      <c r="A35" s="23"/>
      <c r="B35" s="24" t="s">
        <v>68</v>
      </c>
      <c r="C35" s="24" t="s">
        <v>68</v>
      </c>
      <c r="D35" s="24" t="s">
        <v>367</v>
      </c>
      <c r="E35" s="220" t="s">
        <v>368</v>
      </c>
      <c r="F35" s="26">
        <v>13.91</v>
      </c>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row>
    <row r="36" spans="1:195" s="10" customFormat="1" ht="22.5" customHeight="1">
      <c r="A36" s="23"/>
      <c r="B36" s="24"/>
      <c r="C36" s="24" t="s">
        <v>369</v>
      </c>
      <c r="D36" s="24"/>
      <c r="E36" s="220" t="s">
        <v>370</v>
      </c>
      <c r="F36" s="26">
        <v>18.6</v>
      </c>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row>
    <row r="37" spans="1:195" s="10" customFormat="1" ht="22.5" customHeight="1">
      <c r="A37" s="23"/>
      <c r="B37" s="24" t="s">
        <v>68</v>
      </c>
      <c r="C37" s="24" t="s">
        <v>68</v>
      </c>
      <c r="D37" s="24" t="s">
        <v>371</v>
      </c>
      <c r="E37" s="220" t="s">
        <v>372</v>
      </c>
      <c r="F37" s="26">
        <v>16.1</v>
      </c>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row>
    <row r="38" spans="1:195" s="10" customFormat="1" ht="22.5" customHeight="1">
      <c r="A38" s="23"/>
      <c r="B38" s="24" t="s">
        <v>68</v>
      </c>
      <c r="C38" s="24" t="s">
        <v>68</v>
      </c>
      <c r="D38" s="24" t="s">
        <v>373</v>
      </c>
      <c r="E38" s="220" t="s">
        <v>374</v>
      </c>
      <c r="F38" s="26">
        <v>2.5</v>
      </c>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row>
    <row r="39" spans="1:195" s="10" customFormat="1" ht="22.5" customHeight="1">
      <c r="A39" s="23"/>
      <c r="B39" s="24"/>
      <c r="C39" s="24" t="s">
        <v>375</v>
      </c>
      <c r="D39" s="24"/>
      <c r="E39" s="220" t="s">
        <v>376</v>
      </c>
      <c r="F39" s="26">
        <v>141.11</v>
      </c>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row>
    <row r="40" spans="1:195" s="10" customFormat="1" ht="22.5" customHeight="1">
      <c r="A40" s="23"/>
      <c r="B40" s="24" t="s">
        <v>68</v>
      </c>
      <c r="C40" s="24" t="s">
        <v>68</v>
      </c>
      <c r="D40" s="24" t="s">
        <v>377</v>
      </c>
      <c r="E40" s="220" t="s">
        <v>165</v>
      </c>
      <c r="F40" s="26">
        <v>141.11</v>
      </c>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row>
    <row r="41" spans="1:195" s="10" customFormat="1" ht="22.5" customHeight="1">
      <c r="A41" s="23"/>
      <c r="B41" s="24"/>
      <c r="C41" s="24" t="s">
        <v>378</v>
      </c>
      <c r="D41" s="24"/>
      <c r="E41" s="220" t="s">
        <v>379</v>
      </c>
      <c r="F41" s="26">
        <v>18.2</v>
      </c>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row>
    <row r="42" spans="1:195" s="10" customFormat="1" ht="22.5" customHeight="1">
      <c r="A42" s="23"/>
      <c r="B42" s="24" t="s">
        <v>68</v>
      </c>
      <c r="C42" s="24" t="s">
        <v>68</v>
      </c>
      <c r="D42" s="24" t="s">
        <v>380</v>
      </c>
      <c r="E42" s="220" t="s">
        <v>381</v>
      </c>
      <c r="F42" s="26">
        <v>17.96</v>
      </c>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row>
    <row r="43" spans="1:195" s="10" customFormat="1" ht="22.5" customHeight="1">
      <c r="A43" s="23"/>
      <c r="B43" s="24" t="s">
        <v>68</v>
      </c>
      <c r="C43" s="24" t="s">
        <v>68</v>
      </c>
      <c r="D43" s="24" t="s">
        <v>382</v>
      </c>
      <c r="E43" s="220" t="s">
        <v>168</v>
      </c>
      <c r="F43" s="26">
        <v>0.24</v>
      </c>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row>
    <row r="44" spans="1:6" ht="19.5" customHeight="1">
      <c r="A44" s="30"/>
      <c r="D44" s="31"/>
      <c r="E44" s="31"/>
      <c r="F44" s="31"/>
    </row>
    <row r="45" spans="1:6" ht="19.5" customHeight="1">
      <c r="A45" s="340"/>
      <c r="B45" s="340"/>
      <c r="C45" s="340"/>
      <c r="D45" s="340"/>
      <c r="E45" s="340"/>
      <c r="F45" s="340"/>
    </row>
    <row r="46" spans="1:6" ht="12">
      <c r="A46" s="340"/>
      <c r="B46" s="340"/>
      <c r="C46" s="340"/>
      <c r="D46" s="340"/>
      <c r="E46" s="340"/>
      <c r="F46" s="340"/>
    </row>
  </sheetData>
  <sheetProtection/>
  <mergeCells count="6">
    <mergeCell ref="A3:C3"/>
    <mergeCell ref="A4:A6"/>
    <mergeCell ref="E4:E6"/>
    <mergeCell ref="F4:F6"/>
    <mergeCell ref="B4:D5"/>
    <mergeCell ref="A45:F46"/>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W38"/>
  <sheetViews>
    <sheetView showGridLines="0" showZeros="0" zoomScalePageLayoutView="0" workbookViewId="0" topLeftCell="A1">
      <selection activeCell="A8" sqref="A8:V36"/>
    </sheetView>
  </sheetViews>
  <sheetFormatPr defaultColWidth="9.33203125" defaultRowHeight="12.75" customHeight="1"/>
  <cols>
    <col min="1" max="1" width="11.33203125" style="1" customWidth="1"/>
    <col min="2" max="2" width="9" style="1" customWidth="1"/>
    <col min="3" max="3" width="10.16015625" style="1" bestFit="1" customWidth="1"/>
    <col min="4" max="4" width="9.5" style="1" customWidth="1"/>
    <col min="5" max="5" width="10.5" style="1" customWidth="1"/>
    <col min="6" max="6" width="9.83203125" style="1" customWidth="1"/>
    <col min="7" max="7" width="9" style="1" customWidth="1"/>
    <col min="8" max="9" width="6.83203125" style="1" customWidth="1"/>
    <col min="10" max="10" width="8.16015625" style="1" customWidth="1"/>
    <col min="11" max="11" width="9.16015625" style="1" customWidth="1"/>
    <col min="12" max="12" width="12" style="1" customWidth="1"/>
    <col min="13" max="13" width="18.16015625" style="1" customWidth="1"/>
    <col min="14" max="14" width="12.83203125" style="1" customWidth="1"/>
    <col min="15" max="15" width="9" style="1" customWidth="1"/>
    <col min="16" max="22" width="9.16015625" style="1" customWidth="1"/>
    <col min="23" max="16384" width="9.33203125" style="1" customWidth="1"/>
  </cols>
  <sheetData>
    <row r="1" spans="1:22" ht="21.75">
      <c r="A1" s="2" t="s">
        <v>242</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5" t="s">
        <v>243</v>
      </c>
      <c r="V2" s="2"/>
    </row>
    <row r="3" spans="1:22" ht="12.75" customHeight="1">
      <c r="A3" s="18" t="s">
        <v>551</v>
      </c>
      <c r="B3" s="3"/>
      <c r="C3" s="3"/>
      <c r="D3" s="3"/>
      <c r="E3" s="3"/>
      <c r="F3" s="3"/>
      <c r="G3" s="3"/>
      <c r="H3" s="3"/>
      <c r="I3" s="3"/>
      <c r="J3" s="3"/>
      <c r="K3" s="3"/>
      <c r="L3" s="3"/>
      <c r="M3" s="3"/>
      <c r="N3" s="3"/>
      <c r="O3" s="3"/>
      <c r="P3" s="3"/>
      <c r="Q3" s="3"/>
      <c r="R3" s="3"/>
      <c r="S3" s="3"/>
      <c r="T3" s="3"/>
      <c r="U3" s="6" t="s">
        <v>24</v>
      </c>
      <c r="V3" s="3"/>
    </row>
    <row r="4" spans="1:22" ht="12.75" customHeight="1">
      <c r="A4" s="345" t="s">
        <v>45</v>
      </c>
      <c r="B4" s="345" t="s">
        <v>210</v>
      </c>
      <c r="C4" s="344" t="s">
        <v>80</v>
      </c>
      <c r="D4" s="344"/>
      <c r="E4" s="344"/>
      <c r="F4" s="344"/>
      <c r="G4" s="344"/>
      <c r="H4" s="344"/>
      <c r="I4" s="344"/>
      <c r="J4" s="344"/>
      <c r="K4" s="344"/>
      <c r="L4" s="344"/>
      <c r="M4" s="330" t="s">
        <v>244</v>
      </c>
      <c r="N4" s="330" t="s">
        <v>245</v>
      </c>
      <c r="O4" s="341" t="s">
        <v>246</v>
      </c>
      <c r="P4" s="342"/>
      <c r="Q4" s="342"/>
      <c r="R4" s="343"/>
      <c r="S4" s="341" t="s">
        <v>247</v>
      </c>
      <c r="T4" s="342"/>
      <c r="U4" s="342"/>
      <c r="V4" s="343"/>
    </row>
    <row r="5" spans="1:22" ht="30" customHeight="1">
      <c r="A5" s="346"/>
      <c r="B5" s="346"/>
      <c r="C5" s="344" t="s">
        <v>48</v>
      </c>
      <c r="D5" s="277" t="s">
        <v>29</v>
      </c>
      <c r="E5" s="277"/>
      <c r="F5" s="277" t="s">
        <v>252</v>
      </c>
      <c r="G5" s="277" t="s">
        <v>254</v>
      </c>
      <c r="H5" s="277" t="s">
        <v>256</v>
      </c>
      <c r="I5" s="277" t="s">
        <v>86</v>
      </c>
      <c r="J5" s="277" t="s">
        <v>259</v>
      </c>
      <c r="K5" s="277"/>
      <c r="L5" s="277" t="s">
        <v>261</v>
      </c>
      <c r="M5" s="331"/>
      <c r="N5" s="331"/>
      <c r="O5" s="330" t="s">
        <v>248</v>
      </c>
      <c r="P5" s="330" t="s">
        <v>249</v>
      </c>
      <c r="Q5" s="330" t="s">
        <v>250</v>
      </c>
      <c r="R5" s="330" t="s">
        <v>251</v>
      </c>
      <c r="S5" s="330" t="s">
        <v>248</v>
      </c>
      <c r="T5" s="330" t="s">
        <v>249</v>
      </c>
      <c r="U5" s="330" t="s">
        <v>250</v>
      </c>
      <c r="V5" s="330" t="s">
        <v>251</v>
      </c>
    </row>
    <row r="6" spans="1:22" ht="63.75" customHeight="1">
      <c r="A6" s="347"/>
      <c r="B6" s="347"/>
      <c r="C6" s="344"/>
      <c r="D6" s="56" t="s">
        <v>51</v>
      </c>
      <c r="E6" s="21" t="s">
        <v>52</v>
      </c>
      <c r="F6" s="277"/>
      <c r="G6" s="277"/>
      <c r="H6" s="277"/>
      <c r="I6" s="277"/>
      <c r="J6" s="56" t="s">
        <v>51</v>
      </c>
      <c r="K6" s="56" t="s">
        <v>263</v>
      </c>
      <c r="L6" s="277"/>
      <c r="M6" s="332"/>
      <c r="N6" s="332"/>
      <c r="O6" s="332"/>
      <c r="P6" s="332"/>
      <c r="Q6" s="332"/>
      <c r="R6" s="332"/>
      <c r="S6" s="332"/>
      <c r="T6" s="332"/>
      <c r="U6" s="332"/>
      <c r="V6" s="332"/>
    </row>
    <row r="7" spans="1:22" ht="63.75" customHeight="1">
      <c r="A7" s="211"/>
      <c r="B7" s="211"/>
      <c r="C7" s="235">
        <f aca="true" t="shared" si="0" ref="C7:H7">SUM(C8,C17,C20,C27,C29,C33,C35)</f>
        <v>705.35</v>
      </c>
      <c r="D7" s="235">
        <f t="shared" si="0"/>
        <v>698.35</v>
      </c>
      <c r="E7" s="235">
        <f t="shared" si="0"/>
        <v>0</v>
      </c>
      <c r="F7" s="235">
        <f t="shared" si="0"/>
        <v>0</v>
      </c>
      <c r="G7" s="235">
        <f t="shared" si="0"/>
        <v>0</v>
      </c>
      <c r="H7" s="235">
        <f t="shared" si="0"/>
        <v>7</v>
      </c>
      <c r="I7" s="21"/>
      <c r="J7" s="56"/>
      <c r="K7" s="56"/>
      <c r="L7" s="21"/>
      <c r="M7" s="202"/>
      <c r="N7" s="202"/>
      <c r="O7" s="202"/>
      <c r="P7" s="202"/>
      <c r="Q7" s="202"/>
      <c r="R7" s="202"/>
      <c r="S7" s="202"/>
      <c r="T7" s="202"/>
      <c r="U7" s="202"/>
      <c r="V7" s="202"/>
    </row>
    <row r="8" spans="1:22" ht="51" customHeight="1">
      <c r="A8" s="348" t="s">
        <v>443</v>
      </c>
      <c r="B8" s="349"/>
      <c r="C8" s="350">
        <f>SUM(C9:C16)</f>
        <v>501.24</v>
      </c>
      <c r="D8" s="350">
        <f>SUM(D9:D16)</f>
        <v>501.24</v>
      </c>
      <c r="E8" s="351"/>
      <c r="F8" s="351"/>
      <c r="G8" s="351"/>
      <c r="H8" s="351"/>
      <c r="I8" s="351"/>
      <c r="J8" s="352"/>
      <c r="K8" s="352"/>
      <c r="L8" s="351"/>
      <c r="M8" s="353"/>
      <c r="N8" s="353"/>
      <c r="O8" s="353"/>
      <c r="P8" s="353"/>
      <c r="Q8" s="353"/>
      <c r="R8" s="353"/>
      <c r="S8" s="353"/>
      <c r="T8" s="353"/>
      <c r="U8" s="353"/>
      <c r="V8" s="353"/>
    </row>
    <row r="9" spans="1:22" ht="72.75" customHeight="1">
      <c r="A9" s="348">
        <v>1</v>
      </c>
      <c r="B9" s="348" t="s">
        <v>266</v>
      </c>
      <c r="C9" s="354">
        <v>90</v>
      </c>
      <c r="D9" s="354">
        <v>90</v>
      </c>
      <c r="E9" s="355"/>
      <c r="F9" s="355"/>
      <c r="G9" s="355"/>
      <c r="H9" s="355"/>
      <c r="I9" s="355"/>
      <c r="J9" s="355"/>
      <c r="K9" s="355"/>
      <c r="L9" s="355"/>
      <c r="M9" s="356" t="s">
        <v>267</v>
      </c>
      <c r="N9" s="357" t="s">
        <v>268</v>
      </c>
      <c r="O9" s="357" t="s">
        <v>269</v>
      </c>
      <c r="P9" s="357"/>
      <c r="Q9" s="357"/>
      <c r="R9" s="358"/>
      <c r="S9" s="359" t="s">
        <v>270</v>
      </c>
      <c r="T9" s="358"/>
      <c r="U9" s="358"/>
      <c r="V9" s="358"/>
    </row>
    <row r="10" spans="1:22" ht="70.5" customHeight="1">
      <c r="A10" s="348">
        <v>2</v>
      </c>
      <c r="B10" s="348" t="s">
        <v>271</v>
      </c>
      <c r="C10" s="354">
        <v>80</v>
      </c>
      <c r="D10" s="354">
        <v>80</v>
      </c>
      <c r="E10" s="355"/>
      <c r="F10" s="355"/>
      <c r="G10" s="355"/>
      <c r="H10" s="355"/>
      <c r="I10" s="355"/>
      <c r="J10" s="355"/>
      <c r="K10" s="355"/>
      <c r="L10" s="355"/>
      <c r="M10" s="360" t="s">
        <v>272</v>
      </c>
      <c r="N10" s="361" t="s">
        <v>273</v>
      </c>
      <c r="O10" s="359" t="s">
        <v>279</v>
      </c>
      <c r="P10" s="359" t="s">
        <v>274</v>
      </c>
      <c r="Q10" s="359" t="s">
        <v>275</v>
      </c>
      <c r="R10" s="358"/>
      <c r="S10" s="358"/>
      <c r="T10" s="358"/>
      <c r="U10" s="358"/>
      <c r="V10" s="358"/>
    </row>
    <row r="11" spans="1:22" ht="72" customHeight="1">
      <c r="A11" s="348">
        <v>3</v>
      </c>
      <c r="B11" s="348" t="s">
        <v>276</v>
      </c>
      <c r="C11" s="354">
        <v>265.8</v>
      </c>
      <c r="D11" s="354">
        <v>265.8</v>
      </c>
      <c r="E11" s="360"/>
      <c r="F11" s="360"/>
      <c r="G11" s="360"/>
      <c r="H11" s="360"/>
      <c r="I11" s="360"/>
      <c r="J11" s="360"/>
      <c r="K11" s="360"/>
      <c r="L11" s="360"/>
      <c r="M11" s="360" t="s">
        <v>277</v>
      </c>
      <c r="N11" s="360" t="s">
        <v>282</v>
      </c>
      <c r="O11" s="359" t="s">
        <v>280</v>
      </c>
      <c r="P11" s="359" t="s">
        <v>281</v>
      </c>
      <c r="Q11" s="359"/>
      <c r="R11" s="359"/>
      <c r="S11" s="359" t="s">
        <v>278</v>
      </c>
      <c r="T11" s="358"/>
      <c r="U11" s="358"/>
      <c r="V11" s="358"/>
    </row>
    <row r="12" spans="1:22" ht="85.5" customHeight="1">
      <c r="A12" s="348">
        <v>4</v>
      </c>
      <c r="B12" s="348" t="s">
        <v>283</v>
      </c>
      <c r="C12" s="354">
        <v>2</v>
      </c>
      <c r="D12" s="354">
        <v>2</v>
      </c>
      <c r="E12" s="360"/>
      <c r="F12" s="360"/>
      <c r="G12" s="360"/>
      <c r="H12" s="360"/>
      <c r="I12" s="360"/>
      <c r="J12" s="360"/>
      <c r="K12" s="360"/>
      <c r="L12" s="360"/>
      <c r="M12" s="360" t="s">
        <v>284</v>
      </c>
      <c r="N12" s="360" t="s">
        <v>282</v>
      </c>
      <c r="O12" s="359" t="s">
        <v>285</v>
      </c>
      <c r="P12" s="359" t="s">
        <v>286</v>
      </c>
      <c r="Q12" s="359"/>
      <c r="R12" s="359"/>
      <c r="S12" s="359" t="s">
        <v>287</v>
      </c>
      <c r="T12" s="359" t="s">
        <v>288</v>
      </c>
      <c r="U12" s="358"/>
      <c r="V12" s="358"/>
    </row>
    <row r="13" spans="1:22" ht="198" customHeight="1">
      <c r="A13" s="348">
        <v>5</v>
      </c>
      <c r="B13" s="348" t="s">
        <v>289</v>
      </c>
      <c r="C13" s="354">
        <v>4</v>
      </c>
      <c r="D13" s="354">
        <v>4</v>
      </c>
      <c r="E13" s="360"/>
      <c r="F13" s="360"/>
      <c r="G13" s="360"/>
      <c r="H13" s="360"/>
      <c r="I13" s="360"/>
      <c r="J13" s="360"/>
      <c r="K13" s="360"/>
      <c r="L13" s="360"/>
      <c r="M13" s="360" t="s">
        <v>290</v>
      </c>
      <c r="N13" s="360" t="s">
        <v>306</v>
      </c>
      <c r="O13" s="359" t="s">
        <v>293</v>
      </c>
      <c r="P13" s="359" t="s">
        <v>294</v>
      </c>
      <c r="Q13" s="359" t="s">
        <v>295</v>
      </c>
      <c r="R13" s="359" t="s">
        <v>296</v>
      </c>
      <c r="S13" s="359" t="s">
        <v>297</v>
      </c>
      <c r="T13" s="359" t="s">
        <v>298</v>
      </c>
      <c r="U13" s="359" t="s">
        <v>299</v>
      </c>
      <c r="V13" s="359" t="s">
        <v>300</v>
      </c>
    </row>
    <row r="14" spans="1:22" ht="69.75" customHeight="1">
      <c r="A14" s="348">
        <v>6</v>
      </c>
      <c r="B14" s="348" t="s">
        <v>291</v>
      </c>
      <c r="C14" s="354">
        <v>10</v>
      </c>
      <c r="D14" s="354">
        <v>10</v>
      </c>
      <c r="E14" s="360"/>
      <c r="F14" s="360"/>
      <c r="G14" s="360"/>
      <c r="H14" s="360"/>
      <c r="I14" s="360"/>
      <c r="J14" s="360"/>
      <c r="K14" s="360"/>
      <c r="L14" s="360"/>
      <c r="M14" s="360" t="s">
        <v>292</v>
      </c>
      <c r="N14" s="360" t="s">
        <v>282</v>
      </c>
      <c r="O14" s="359" t="s">
        <v>304</v>
      </c>
      <c r="P14" s="359" t="s">
        <v>305</v>
      </c>
      <c r="Q14" s="359"/>
      <c r="R14" s="359"/>
      <c r="S14" s="359" t="s">
        <v>303</v>
      </c>
      <c r="T14" s="359" t="s">
        <v>302</v>
      </c>
      <c r="U14" s="359" t="s">
        <v>301</v>
      </c>
      <c r="V14" s="358"/>
    </row>
    <row r="15" spans="1:23" ht="57.75" customHeight="1">
      <c r="A15" s="348">
        <v>7</v>
      </c>
      <c r="B15" s="348" t="s">
        <v>307</v>
      </c>
      <c r="C15" s="354">
        <v>30</v>
      </c>
      <c r="D15" s="354">
        <v>30</v>
      </c>
      <c r="E15" s="360"/>
      <c r="F15" s="360"/>
      <c r="G15" s="360"/>
      <c r="H15" s="360"/>
      <c r="I15" s="360"/>
      <c r="J15" s="360"/>
      <c r="K15" s="360"/>
      <c r="L15" s="360"/>
      <c r="M15" s="360" t="s">
        <v>308</v>
      </c>
      <c r="N15" s="360" t="s">
        <v>309</v>
      </c>
      <c r="O15" s="359" t="s">
        <v>310</v>
      </c>
      <c r="P15" s="359" t="s">
        <v>311</v>
      </c>
      <c r="Q15" s="359" t="s">
        <v>312</v>
      </c>
      <c r="R15" s="359" t="s">
        <v>314</v>
      </c>
      <c r="S15" s="359" t="s">
        <v>313</v>
      </c>
      <c r="T15" s="359" t="s">
        <v>315</v>
      </c>
      <c r="U15" s="359" t="s">
        <v>316</v>
      </c>
      <c r="V15" s="359" t="s">
        <v>317</v>
      </c>
      <c r="W15" s="157"/>
    </row>
    <row r="16" spans="1:23" ht="57.75" customHeight="1">
      <c r="A16" s="348">
        <v>8</v>
      </c>
      <c r="B16" s="348" t="s">
        <v>323</v>
      </c>
      <c r="C16" s="354">
        <v>19.44</v>
      </c>
      <c r="D16" s="354">
        <v>19.44</v>
      </c>
      <c r="E16" s="360"/>
      <c r="F16" s="360"/>
      <c r="G16" s="360"/>
      <c r="H16" s="360"/>
      <c r="I16" s="360"/>
      <c r="J16" s="360"/>
      <c r="K16" s="360"/>
      <c r="L16" s="360"/>
      <c r="M16" s="360" t="s">
        <v>322</v>
      </c>
      <c r="N16" s="360" t="s">
        <v>318</v>
      </c>
      <c r="O16" s="359" t="s">
        <v>319</v>
      </c>
      <c r="P16" s="359" t="s">
        <v>320</v>
      </c>
      <c r="Q16" s="359"/>
      <c r="R16" s="359"/>
      <c r="S16" s="359" t="s">
        <v>321</v>
      </c>
      <c r="T16" s="359"/>
      <c r="U16" s="359"/>
      <c r="V16" s="359"/>
      <c r="W16" s="157"/>
    </row>
    <row r="17" spans="1:23" ht="57.75" customHeight="1">
      <c r="A17" s="348" t="s">
        <v>468</v>
      </c>
      <c r="B17" s="348"/>
      <c r="C17" s="354">
        <f>SUM(C18:C19)</f>
        <v>8.8</v>
      </c>
      <c r="D17" s="354">
        <f>SUM(D18:D19)</f>
        <v>8.8</v>
      </c>
      <c r="E17" s="360"/>
      <c r="F17" s="360"/>
      <c r="G17" s="360"/>
      <c r="H17" s="360"/>
      <c r="I17" s="360"/>
      <c r="J17" s="360"/>
      <c r="K17" s="360"/>
      <c r="L17" s="360"/>
      <c r="M17" s="360"/>
      <c r="N17" s="360"/>
      <c r="O17" s="359"/>
      <c r="P17" s="359"/>
      <c r="Q17" s="359"/>
      <c r="R17" s="359"/>
      <c r="S17" s="359"/>
      <c r="T17" s="359"/>
      <c r="U17" s="359"/>
      <c r="V17" s="359"/>
      <c r="W17" s="157"/>
    </row>
    <row r="18" spans="1:23" ht="57.75" customHeight="1">
      <c r="A18" s="348">
        <v>9</v>
      </c>
      <c r="B18" s="348" t="s">
        <v>483</v>
      </c>
      <c r="C18" s="362">
        <v>6.38</v>
      </c>
      <c r="D18" s="363">
        <v>6.38</v>
      </c>
      <c r="E18" s="360"/>
      <c r="F18" s="360"/>
      <c r="G18" s="360"/>
      <c r="H18" s="360"/>
      <c r="I18" s="360"/>
      <c r="J18" s="360"/>
      <c r="K18" s="360"/>
      <c r="L18" s="360"/>
      <c r="M18" s="360" t="s">
        <v>484</v>
      </c>
      <c r="N18" s="360" t="s">
        <v>485</v>
      </c>
      <c r="O18" s="359" t="s">
        <v>486</v>
      </c>
      <c r="P18" s="359"/>
      <c r="Q18" s="359"/>
      <c r="R18" s="359"/>
      <c r="S18" s="359" t="s">
        <v>487</v>
      </c>
      <c r="T18" s="359"/>
      <c r="U18" s="359"/>
      <c r="V18" s="359"/>
      <c r="W18" s="157"/>
    </row>
    <row r="19" spans="1:23" ht="57.75" customHeight="1">
      <c r="A19" s="348">
        <v>10</v>
      </c>
      <c r="B19" s="348" t="s">
        <v>488</v>
      </c>
      <c r="C19" s="364">
        <v>2.42</v>
      </c>
      <c r="D19" s="365">
        <v>2.42</v>
      </c>
      <c r="E19" s="360"/>
      <c r="F19" s="360"/>
      <c r="G19" s="360"/>
      <c r="H19" s="360"/>
      <c r="I19" s="360"/>
      <c r="J19" s="360"/>
      <c r="K19" s="360"/>
      <c r="L19" s="360"/>
      <c r="M19" s="360" t="s">
        <v>489</v>
      </c>
      <c r="N19" s="360" t="s">
        <v>485</v>
      </c>
      <c r="O19" s="359" t="s">
        <v>490</v>
      </c>
      <c r="P19" s="359"/>
      <c r="Q19" s="359"/>
      <c r="R19" s="359"/>
      <c r="S19" s="359" t="s">
        <v>490</v>
      </c>
      <c r="T19" s="359"/>
      <c r="U19" s="359"/>
      <c r="V19" s="359"/>
      <c r="W19" s="157"/>
    </row>
    <row r="20" spans="1:23" ht="57.75" customHeight="1">
      <c r="A20" s="348" t="s">
        <v>491</v>
      </c>
      <c r="B20" s="366"/>
      <c r="C20" s="364">
        <f>SUM(C21:C26)</f>
        <v>133.32</v>
      </c>
      <c r="D20" s="364">
        <f aca="true" t="shared" si="1" ref="D20:I20">SUM(D21:D26)</f>
        <v>126.32</v>
      </c>
      <c r="E20" s="367">
        <f t="shared" si="1"/>
        <v>0</v>
      </c>
      <c r="F20" s="367">
        <f t="shared" si="1"/>
        <v>0</v>
      </c>
      <c r="G20" s="367">
        <f t="shared" si="1"/>
        <v>0</v>
      </c>
      <c r="H20" s="367">
        <f t="shared" si="1"/>
        <v>7</v>
      </c>
      <c r="I20" s="367">
        <f t="shared" si="1"/>
        <v>0</v>
      </c>
      <c r="J20" s="360"/>
      <c r="K20" s="360"/>
      <c r="L20" s="360"/>
      <c r="M20" s="360"/>
      <c r="N20" s="360"/>
      <c r="O20" s="359"/>
      <c r="P20" s="359"/>
      <c r="Q20" s="359"/>
      <c r="R20" s="359"/>
      <c r="S20" s="359"/>
      <c r="T20" s="359"/>
      <c r="U20" s="359"/>
      <c r="V20" s="359"/>
      <c r="W20" s="157"/>
    </row>
    <row r="21" spans="1:23" ht="57.75" customHeight="1">
      <c r="A21" s="348">
        <v>11</v>
      </c>
      <c r="B21" s="348" t="s">
        <v>505</v>
      </c>
      <c r="C21" s="362">
        <f aca="true" t="shared" si="2" ref="C21:C26">SUM(D21:L21)</f>
        <v>6</v>
      </c>
      <c r="D21" s="363">
        <v>6</v>
      </c>
      <c r="E21" s="368"/>
      <c r="F21" s="368"/>
      <c r="G21" s="368"/>
      <c r="H21" s="368"/>
      <c r="I21" s="368"/>
      <c r="J21" s="368"/>
      <c r="K21" s="368"/>
      <c r="L21" s="368"/>
      <c r="M21" s="360" t="s">
        <v>506</v>
      </c>
      <c r="N21" s="360" t="s">
        <v>507</v>
      </c>
      <c r="O21" s="359" t="s">
        <v>507</v>
      </c>
      <c r="P21" s="359"/>
      <c r="Q21" s="359"/>
      <c r="R21" s="359"/>
      <c r="S21" s="359" t="s">
        <v>508</v>
      </c>
      <c r="T21" s="359"/>
      <c r="U21" s="359"/>
      <c r="V21" s="359"/>
      <c r="W21" s="157"/>
    </row>
    <row r="22" spans="1:23" ht="57.75" customHeight="1">
      <c r="A22" s="348">
        <v>12</v>
      </c>
      <c r="B22" s="348" t="s">
        <v>509</v>
      </c>
      <c r="C22" s="362">
        <f t="shared" si="2"/>
        <v>110</v>
      </c>
      <c r="D22" s="363">
        <v>110</v>
      </c>
      <c r="E22" s="368"/>
      <c r="F22" s="368"/>
      <c r="G22" s="368"/>
      <c r="H22" s="368"/>
      <c r="I22" s="368"/>
      <c r="J22" s="368"/>
      <c r="K22" s="368"/>
      <c r="L22" s="368"/>
      <c r="M22" s="360" t="s">
        <v>510</v>
      </c>
      <c r="N22" s="360" t="s">
        <v>511</v>
      </c>
      <c r="O22" s="359" t="s">
        <v>512</v>
      </c>
      <c r="P22" s="359"/>
      <c r="Q22" s="359"/>
      <c r="R22" s="359"/>
      <c r="S22" s="359" t="s">
        <v>512</v>
      </c>
      <c r="T22" s="359"/>
      <c r="U22" s="359"/>
      <c r="V22" s="359"/>
      <c r="W22" s="157"/>
    </row>
    <row r="23" spans="1:23" ht="57.75" customHeight="1">
      <c r="A23" s="348">
        <v>13</v>
      </c>
      <c r="B23" s="348" t="s">
        <v>513</v>
      </c>
      <c r="C23" s="362">
        <f t="shared" si="2"/>
        <v>2.75</v>
      </c>
      <c r="D23" s="363">
        <v>2.75</v>
      </c>
      <c r="E23" s="368"/>
      <c r="F23" s="368"/>
      <c r="G23" s="368"/>
      <c r="H23" s="368"/>
      <c r="I23" s="368"/>
      <c r="J23" s="368"/>
      <c r="K23" s="368"/>
      <c r="L23" s="368"/>
      <c r="M23" s="360" t="s">
        <v>514</v>
      </c>
      <c r="N23" s="360" t="s">
        <v>515</v>
      </c>
      <c r="O23" s="359" t="s">
        <v>516</v>
      </c>
      <c r="P23" s="359"/>
      <c r="Q23" s="359"/>
      <c r="R23" s="359"/>
      <c r="S23" s="359" t="s">
        <v>516</v>
      </c>
      <c r="T23" s="359"/>
      <c r="U23" s="359"/>
      <c r="V23" s="359"/>
      <c r="W23" s="157"/>
    </row>
    <row r="24" spans="1:23" ht="57.75" customHeight="1">
      <c r="A24" s="348">
        <v>14</v>
      </c>
      <c r="B24" s="348" t="s">
        <v>517</v>
      </c>
      <c r="C24" s="362">
        <f t="shared" si="2"/>
        <v>7</v>
      </c>
      <c r="D24" s="363"/>
      <c r="E24" s="368"/>
      <c r="F24" s="368"/>
      <c r="G24" s="368"/>
      <c r="H24" s="368">
        <v>7</v>
      </c>
      <c r="I24" s="368"/>
      <c r="J24" s="368"/>
      <c r="K24" s="368"/>
      <c r="L24" s="368"/>
      <c r="M24" s="360" t="s">
        <v>518</v>
      </c>
      <c r="N24" s="360" t="s">
        <v>519</v>
      </c>
      <c r="O24" s="359" t="s">
        <v>520</v>
      </c>
      <c r="P24" s="359"/>
      <c r="Q24" s="359"/>
      <c r="R24" s="359"/>
      <c r="S24" s="359" t="s">
        <v>521</v>
      </c>
      <c r="T24" s="359"/>
      <c r="U24" s="359"/>
      <c r="V24" s="359"/>
      <c r="W24" s="157"/>
    </row>
    <row r="25" spans="1:23" ht="57.75" customHeight="1">
      <c r="A25" s="348">
        <v>15</v>
      </c>
      <c r="B25" s="348" t="s">
        <v>522</v>
      </c>
      <c r="C25" s="362">
        <f t="shared" si="2"/>
        <v>5</v>
      </c>
      <c r="D25" s="363">
        <v>5</v>
      </c>
      <c r="E25" s="368"/>
      <c r="F25" s="368"/>
      <c r="G25" s="368"/>
      <c r="H25" s="368"/>
      <c r="I25" s="368"/>
      <c r="J25" s="368"/>
      <c r="K25" s="368"/>
      <c r="L25" s="368"/>
      <c r="M25" s="360" t="s">
        <v>523</v>
      </c>
      <c r="N25" s="360" t="s">
        <v>524</v>
      </c>
      <c r="O25" s="359" t="s">
        <v>523</v>
      </c>
      <c r="P25" s="359"/>
      <c r="Q25" s="359"/>
      <c r="R25" s="359"/>
      <c r="S25" s="359" t="s">
        <v>523</v>
      </c>
      <c r="T25" s="359"/>
      <c r="U25" s="359"/>
      <c r="V25" s="359"/>
      <c r="W25" s="157"/>
    </row>
    <row r="26" spans="1:23" ht="57.75" customHeight="1">
      <c r="A26" s="348">
        <v>16</v>
      </c>
      <c r="B26" s="348" t="s">
        <v>525</v>
      </c>
      <c r="C26" s="364">
        <f t="shared" si="2"/>
        <v>2.57</v>
      </c>
      <c r="D26" s="354">
        <v>2.57</v>
      </c>
      <c r="E26" s="368"/>
      <c r="F26" s="368"/>
      <c r="G26" s="368"/>
      <c r="H26" s="368"/>
      <c r="I26" s="368"/>
      <c r="J26" s="368"/>
      <c r="K26" s="368"/>
      <c r="L26" s="368"/>
      <c r="M26" s="360" t="s">
        <v>526</v>
      </c>
      <c r="N26" s="360" t="s">
        <v>527</v>
      </c>
      <c r="O26" s="359" t="s">
        <v>528</v>
      </c>
      <c r="P26" s="359"/>
      <c r="Q26" s="359"/>
      <c r="R26" s="359"/>
      <c r="S26" s="359" t="s">
        <v>528</v>
      </c>
      <c r="T26" s="359"/>
      <c r="U26" s="359"/>
      <c r="V26" s="359"/>
      <c r="W26" s="157"/>
    </row>
    <row r="27" spans="1:23" ht="57.75" customHeight="1">
      <c r="A27" s="348" t="s">
        <v>529</v>
      </c>
      <c r="B27" s="348"/>
      <c r="C27" s="369">
        <v>5</v>
      </c>
      <c r="D27" s="363">
        <v>5</v>
      </c>
      <c r="E27" s="368"/>
      <c r="F27" s="368"/>
      <c r="G27" s="368"/>
      <c r="H27" s="368"/>
      <c r="I27" s="368"/>
      <c r="J27" s="368"/>
      <c r="K27" s="368"/>
      <c r="L27" s="368"/>
      <c r="M27" s="360"/>
      <c r="N27" s="360"/>
      <c r="O27" s="359"/>
      <c r="P27" s="359"/>
      <c r="Q27" s="359"/>
      <c r="R27" s="359"/>
      <c r="S27" s="359"/>
      <c r="T27" s="359"/>
      <c r="U27" s="359"/>
      <c r="V27" s="359"/>
      <c r="W27" s="157"/>
    </row>
    <row r="28" spans="1:23" ht="57.75" customHeight="1">
      <c r="A28" s="370">
        <v>17</v>
      </c>
      <c r="B28" s="359" t="s">
        <v>530</v>
      </c>
      <c r="C28" s="369">
        <v>5</v>
      </c>
      <c r="D28" s="363">
        <v>5</v>
      </c>
      <c r="E28" s="355"/>
      <c r="F28" s="355"/>
      <c r="G28" s="355"/>
      <c r="H28" s="355"/>
      <c r="I28" s="355"/>
      <c r="J28" s="355"/>
      <c r="K28" s="355"/>
      <c r="L28" s="355"/>
      <c r="M28" s="371" t="s">
        <v>531</v>
      </c>
      <c r="N28" s="371" t="s">
        <v>532</v>
      </c>
      <c r="O28" s="372" t="s">
        <v>533</v>
      </c>
      <c r="P28" s="372"/>
      <c r="Q28" s="372"/>
      <c r="R28" s="371"/>
      <c r="S28" s="373" t="s">
        <v>534</v>
      </c>
      <c r="T28" s="373" t="s">
        <v>535</v>
      </c>
      <c r="U28" s="372" t="s">
        <v>536</v>
      </c>
      <c r="V28" s="372"/>
      <c r="W28" s="157"/>
    </row>
    <row r="29" spans="1:23" ht="57.75" customHeight="1">
      <c r="A29" s="359" t="s">
        <v>567</v>
      </c>
      <c r="B29" s="359"/>
      <c r="C29" s="369">
        <f>C30+C31+C32</f>
        <v>11.99</v>
      </c>
      <c r="D29" s="369">
        <f>D30+D31+D32</f>
        <v>11.99</v>
      </c>
      <c r="E29" s="355"/>
      <c r="F29" s="355"/>
      <c r="G29" s="355"/>
      <c r="H29" s="355"/>
      <c r="I29" s="355"/>
      <c r="J29" s="355"/>
      <c r="K29" s="355"/>
      <c r="L29" s="355"/>
      <c r="M29" s="371"/>
      <c r="N29" s="371"/>
      <c r="O29" s="372"/>
      <c r="P29" s="372"/>
      <c r="Q29" s="372"/>
      <c r="R29" s="371"/>
      <c r="S29" s="373"/>
      <c r="T29" s="373"/>
      <c r="U29" s="372"/>
      <c r="V29" s="372"/>
      <c r="W29" s="157"/>
    </row>
    <row r="30" spans="1:23" ht="57.75" customHeight="1">
      <c r="A30" s="374">
        <v>18</v>
      </c>
      <c r="B30" s="359" t="s">
        <v>569</v>
      </c>
      <c r="C30" s="364">
        <v>2</v>
      </c>
      <c r="D30" s="354">
        <v>2</v>
      </c>
      <c r="E30" s="368"/>
      <c r="F30" s="368"/>
      <c r="G30" s="368"/>
      <c r="H30" s="368"/>
      <c r="I30" s="368"/>
      <c r="J30" s="368"/>
      <c r="K30" s="368"/>
      <c r="L30" s="368"/>
      <c r="M30" s="360" t="s">
        <v>570</v>
      </c>
      <c r="N30" s="360" t="s">
        <v>571</v>
      </c>
      <c r="O30" s="359" t="s">
        <v>572</v>
      </c>
      <c r="P30" s="359"/>
      <c r="Q30" s="359"/>
      <c r="R30" s="359"/>
      <c r="S30" s="359" t="s">
        <v>572</v>
      </c>
      <c r="T30" s="359"/>
      <c r="U30" s="359"/>
      <c r="V30" s="359"/>
      <c r="W30" s="157"/>
    </row>
    <row r="31" spans="1:23" ht="57.75" customHeight="1">
      <c r="A31" s="374">
        <v>19</v>
      </c>
      <c r="B31" s="359" t="s">
        <v>573</v>
      </c>
      <c r="C31" s="364">
        <v>4.24</v>
      </c>
      <c r="D31" s="354">
        <v>4.24</v>
      </c>
      <c r="E31" s="368"/>
      <c r="F31" s="368"/>
      <c r="G31" s="368"/>
      <c r="H31" s="368"/>
      <c r="I31" s="368"/>
      <c r="J31" s="368"/>
      <c r="K31" s="368"/>
      <c r="L31" s="368"/>
      <c r="M31" s="360" t="s">
        <v>574</v>
      </c>
      <c r="N31" s="360" t="s">
        <v>575</v>
      </c>
      <c r="O31" s="359" t="s">
        <v>574</v>
      </c>
      <c r="P31" s="359"/>
      <c r="Q31" s="359"/>
      <c r="R31" s="359"/>
      <c r="S31" s="359" t="s">
        <v>574</v>
      </c>
      <c r="T31" s="359"/>
      <c r="U31" s="359"/>
      <c r="V31" s="359"/>
      <c r="W31" s="157"/>
    </row>
    <row r="32" spans="1:23" ht="57.75" customHeight="1">
      <c r="A32" s="374">
        <v>20</v>
      </c>
      <c r="B32" s="359" t="s">
        <v>576</v>
      </c>
      <c r="C32" s="364">
        <v>5.75</v>
      </c>
      <c r="D32" s="354">
        <v>5.75</v>
      </c>
      <c r="E32" s="368"/>
      <c r="F32" s="368"/>
      <c r="G32" s="368"/>
      <c r="H32" s="368"/>
      <c r="I32" s="368"/>
      <c r="J32" s="368"/>
      <c r="K32" s="368"/>
      <c r="L32" s="368"/>
      <c r="M32" s="360" t="s">
        <v>577</v>
      </c>
      <c r="N32" s="360" t="s">
        <v>578</v>
      </c>
      <c r="O32" s="359" t="s">
        <v>577</v>
      </c>
      <c r="P32" s="359"/>
      <c r="Q32" s="359"/>
      <c r="R32" s="359"/>
      <c r="S32" s="359" t="s">
        <v>577</v>
      </c>
      <c r="T32" s="359"/>
      <c r="U32" s="359"/>
      <c r="V32" s="359"/>
      <c r="W32" s="157"/>
    </row>
    <row r="33" spans="1:23" ht="57.75" customHeight="1">
      <c r="A33" s="375" t="s">
        <v>537</v>
      </c>
      <c r="B33" s="348"/>
      <c r="C33" s="376">
        <v>25.7</v>
      </c>
      <c r="D33" s="376">
        <v>25.7</v>
      </c>
      <c r="E33" s="368"/>
      <c r="F33" s="368"/>
      <c r="G33" s="368"/>
      <c r="H33" s="368"/>
      <c r="I33" s="368"/>
      <c r="J33" s="368"/>
      <c r="K33" s="368"/>
      <c r="L33" s="368"/>
      <c r="M33" s="360"/>
      <c r="N33" s="360"/>
      <c r="O33" s="359"/>
      <c r="P33" s="359"/>
      <c r="Q33" s="359"/>
      <c r="R33" s="359"/>
      <c r="S33" s="359"/>
      <c r="T33" s="359"/>
      <c r="U33" s="359"/>
      <c r="V33" s="359"/>
      <c r="W33" s="157"/>
    </row>
    <row r="34" spans="1:23" ht="68.25" customHeight="1">
      <c r="A34" s="377">
        <v>21</v>
      </c>
      <c r="B34" s="356" t="s">
        <v>539</v>
      </c>
      <c r="C34" s="376">
        <v>25.7</v>
      </c>
      <c r="D34" s="376">
        <v>25.7</v>
      </c>
      <c r="E34" s="378"/>
      <c r="F34" s="378"/>
      <c r="G34" s="378"/>
      <c r="H34" s="378"/>
      <c r="I34" s="378"/>
      <c r="J34" s="378"/>
      <c r="K34" s="378"/>
      <c r="L34" s="378"/>
      <c r="M34" s="379" t="s">
        <v>540</v>
      </c>
      <c r="N34" s="379" t="s">
        <v>541</v>
      </c>
      <c r="O34" s="379" t="s">
        <v>621</v>
      </c>
      <c r="P34" s="379" t="s">
        <v>542</v>
      </c>
      <c r="Q34" s="379" t="s">
        <v>620</v>
      </c>
      <c r="R34" s="380"/>
      <c r="S34" s="380" t="s">
        <v>622</v>
      </c>
      <c r="T34" s="380" t="s">
        <v>623</v>
      </c>
      <c r="U34" s="380" t="s">
        <v>624</v>
      </c>
      <c r="V34" s="380" t="s">
        <v>625</v>
      </c>
      <c r="W34" s="157"/>
    </row>
    <row r="35" spans="1:23" ht="57.75" customHeight="1">
      <c r="A35" s="348" t="s">
        <v>543</v>
      </c>
      <c r="B35" s="348"/>
      <c r="C35" s="364">
        <f>C36</f>
        <v>19.3</v>
      </c>
      <c r="D35" s="364">
        <f>D36</f>
        <v>19.3</v>
      </c>
      <c r="E35" s="368"/>
      <c r="F35" s="368"/>
      <c r="G35" s="368"/>
      <c r="H35" s="368"/>
      <c r="I35" s="368"/>
      <c r="J35" s="368"/>
      <c r="K35" s="368"/>
      <c r="L35" s="368"/>
      <c r="M35" s="360"/>
      <c r="N35" s="360"/>
      <c r="O35" s="359"/>
      <c r="P35" s="359"/>
      <c r="Q35" s="359"/>
      <c r="R35" s="359"/>
      <c r="S35" s="359"/>
      <c r="T35" s="359"/>
      <c r="U35" s="359"/>
      <c r="V35" s="359"/>
      <c r="W35" s="157"/>
    </row>
    <row r="36" spans="1:22" ht="90" customHeight="1">
      <c r="A36" s="370">
        <v>22</v>
      </c>
      <c r="B36" s="381" t="s">
        <v>546</v>
      </c>
      <c r="C36" s="364">
        <v>19.3</v>
      </c>
      <c r="D36" s="364">
        <v>19.3</v>
      </c>
      <c r="E36" s="355"/>
      <c r="F36" s="355"/>
      <c r="G36" s="355"/>
      <c r="H36" s="355"/>
      <c r="I36" s="355"/>
      <c r="J36" s="355"/>
      <c r="K36" s="355"/>
      <c r="L36" s="355"/>
      <c r="M36" s="382" t="s">
        <v>547</v>
      </c>
      <c r="N36" s="382" t="s">
        <v>548</v>
      </c>
      <c r="O36" s="382" t="s">
        <v>549</v>
      </c>
      <c r="P36" s="379"/>
      <c r="Q36" s="379"/>
      <c r="R36" s="358"/>
      <c r="S36" s="382" t="s">
        <v>550</v>
      </c>
      <c r="T36" s="379"/>
      <c r="U36" s="379"/>
      <c r="V36" s="358"/>
    </row>
    <row r="37" spans="1:22" ht="12.75" customHeight="1">
      <c r="A37" s="4"/>
      <c r="B37" s="4"/>
      <c r="C37" s="4"/>
      <c r="D37" s="4"/>
      <c r="E37" s="4"/>
      <c r="F37" s="4"/>
      <c r="G37" s="4"/>
      <c r="H37" s="4"/>
      <c r="I37" s="4"/>
      <c r="J37" s="4"/>
      <c r="K37" s="4"/>
      <c r="L37" s="4"/>
      <c r="M37" s="4"/>
      <c r="N37" s="4"/>
      <c r="O37" s="4"/>
      <c r="P37" s="4"/>
      <c r="Q37" s="4"/>
      <c r="R37" s="4"/>
      <c r="S37" s="4"/>
      <c r="T37" s="4"/>
      <c r="U37" s="4"/>
      <c r="V37" s="4"/>
    </row>
    <row r="38" ht="12.75" customHeight="1">
      <c r="A38" s="4"/>
    </row>
  </sheetData>
  <sheetProtection/>
  <mergeCells count="23">
    <mergeCell ref="A4:A6"/>
    <mergeCell ref="B4:B6"/>
    <mergeCell ref="C5:C6"/>
    <mergeCell ref="F5:F6"/>
    <mergeCell ref="G5:G6"/>
    <mergeCell ref="Q5:Q6"/>
    <mergeCell ref="O4:R4"/>
    <mergeCell ref="D5:E5"/>
    <mergeCell ref="L5:L6"/>
    <mergeCell ref="M4:M6"/>
    <mergeCell ref="C4:L4"/>
    <mergeCell ref="J5:K5"/>
    <mergeCell ref="O5:O6"/>
    <mergeCell ref="N4:N6"/>
    <mergeCell ref="H5:H6"/>
    <mergeCell ref="I5:I6"/>
    <mergeCell ref="P5:P6"/>
    <mergeCell ref="R5:R6"/>
    <mergeCell ref="S5:S6"/>
    <mergeCell ref="S4:V4"/>
    <mergeCell ref="U5:U6"/>
    <mergeCell ref="V5:V6"/>
    <mergeCell ref="T5:T6"/>
  </mergeCells>
  <printOptions horizontalCentered="1" verticalCentered="1"/>
  <pageMargins left="0" right="0" top="0" bottom="0"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2018-02-02T03:01:40Z</cp:lastPrinted>
  <dcterms:created xsi:type="dcterms:W3CDTF">2017-01-26T02:06:17Z</dcterms:created>
  <dcterms:modified xsi:type="dcterms:W3CDTF">2018-02-08T07:00:29Z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