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944" firstSheet="33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  <definedName name="_xlnm.Print_Titles" localSheetId="26">'4部门支出总表'!$4:$6</definedName>
    <definedName name="_xlnm.Print_Titles" localSheetId="29">'7财政拨款支出按功能分类'!$4:$6</definedName>
    <definedName name="_xlnm.Print_Titles" localSheetId="30">'8一般公共预算支出表'!$4:$5</definedName>
  </definedNames>
  <calcPr fullCalcOnLoad="1"/>
</workbook>
</file>

<file path=xl/sharedStrings.xml><?xml version="1.0" encoding="utf-8"?>
<sst xmlns="http://schemas.openxmlformats.org/spreadsheetml/2006/main" count="1207" uniqueCount="437">
  <si>
    <t>附件2</t>
  </si>
  <si>
    <t>中共抚顺市委抚顺市人民政府信访局                        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</si>
  <si>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</si>
  <si>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</si>
  <si>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</si>
  <si>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</si>
  <si>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</si>
  <si>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</si>
  <si>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</si>
  <si>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</si>
  <si>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</si>
  <si>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</si>
  <si>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</si>
  <si>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</si>
  <si>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</si>
  <si>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</si>
  <si>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</si>
  <si>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</si>
  <si>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</si>
  <si>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</si>
  <si>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</si>
  <si>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</si>
  <si>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</si>
  <si>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</si>
  <si>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</si>
  <si>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部门名称：中共抚顺市委抚顺市人民政府信访局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</si>
  <si>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</si>
  <si>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</si>
  <si>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</si>
  <si>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</si>
  <si>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</si>
  <si>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</si>
  <si>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一、一般公共服务支出</t>
  </si>
  <si>
    <t>其中：上级提前告知转移支付资金</t>
  </si>
  <si>
    <t xml:space="preserve">  政府办公厅（室）及相关机构事务</t>
  </si>
  <si>
    <t>二、纳入预算管理的专项收入</t>
  </si>
  <si>
    <t xml:space="preserve">  行政运行</t>
  </si>
  <si>
    <t>三、纳入预算管理的行政事业性收费</t>
  </si>
  <si>
    <t xml:space="preserve">  一般行政管理事务</t>
  </si>
  <si>
    <t>四、国有资源（资产）有偿使用收入</t>
  </si>
  <si>
    <t xml:space="preserve">  事业运行</t>
  </si>
  <si>
    <t>五、政府住房收入</t>
  </si>
  <si>
    <t>二、社会保障和就业支出</t>
  </si>
  <si>
    <t>六、纳入政府性基金预算管理收入</t>
  </si>
  <si>
    <t xml:space="preserve">  行政事业单位离退休</t>
  </si>
  <si>
    <t xml:space="preserve">    归口管理的行政单位离退休</t>
  </si>
  <si>
    <t>七、纳入专户管理的行政事业性收费</t>
  </si>
  <si>
    <t xml:space="preserve">    机关事业单位基本养老保险缴费支出</t>
  </si>
  <si>
    <t>三、医疗卫生与计划生育支出</t>
  </si>
  <si>
    <t xml:space="preserve">  行政事业单位医疗</t>
  </si>
  <si>
    <t xml:space="preserve">    行政单位医疗</t>
  </si>
  <si>
    <t xml:space="preserve">    事业单位医疗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</si>
  <si>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</si>
  <si>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</si>
  <si>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</si>
  <si>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</si>
  <si>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</si>
  <si>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</si>
  <si>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</si>
  <si>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</si>
  <si>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</si>
  <si>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</si>
  <si>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</si>
  <si>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</si>
  <si>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</si>
  <si>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</si>
  <si>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</si>
  <si>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</si>
  <si>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</si>
  <si>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</si>
  <si>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中共抚顺市委抚顺市人民政府信访局本级</t>
  </si>
  <si>
    <t>抚顺市人民来访接待中心</t>
  </si>
  <si>
    <t>按《财力测算表》分别填列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</si>
  <si>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</si>
  <si>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</si>
  <si>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部门名称：</t>
  </si>
  <si>
    <t>中共抚顺市委抚顺市人民政府信访局</t>
  </si>
  <si>
    <t>科目编码</t>
  </si>
  <si>
    <t>科目名称</t>
  </si>
  <si>
    <t>类</t>
  </si>
  <si>
    <t>款</t>
  </si>
  <si>
    <t>项</t>
  </si>
  <si>
    <t>2018年部门支出总体情况表</t>
  </si>
  <si>
    <t>公开表4</t>
  </si>
  <si>
    <t>201</t>
  </si>
  <si>
    <t>一般公共服务支出</t>
  </si>
  <si>
    <t>03</t>
  </si>
  <si>
    <t xml:space="preserve">  政府办公厅（室）及相关机构</t>
  </si>
  <si>
    <t>01</t>
  </si>
  <si>
    <t xml:space="preserve">    行政运行</t>
  </si>
  <si>
    <t>02</t>
  </si>
  <si>
    <t xml:space="preserve">    一般行政管理事务</t>
  </si>
  <si>
    <t>208</t>
  </si>
  <si>
    <t>社会保障和就业支出</t>
  </si>
  <si>
    <t>05</t>
  </si>
  <si>
    <t>210</t>
  </si>
  <si>
    <t>医疗卫生与计划生育支出</t>
  </si>
  <si>
    <t>11</t>
  </si>
  <si>
    <t>221</t>
  </si>
  <si>
    <t>住房保障支出</t>
  </si>
  <si>
    <t xml:space="preserve">     住房公积金</t>
  </si>
  <si>
    <t>50</t>
  </si>
  <si>
    <t xml:space="preserve">    事业运行</t>
  </si>
  <si>
    <t xml:space="preserve">   事业单位医疗</t>
  </si>
  <si>
    <t>……</t>
  </si>
  <si>
    <t>说明 ：各部门按实际列支功能科目填写。</t>
  </si>
  <si>
    <t>2018年部门支出总体情况表（按功能科目）</t>
  </si>
  <si>
    <t>公开表5</t>
  </si>
  <si>
    <t>资金来源</t>
  </si>
  <si>
    <r>
      <t xml:space="preserve">   </t>
    </r>
    <r>
      <rPr>
        <sz val="10"/>
        <rFont val="宋体"/>
        <family val="0"/>
      </rPr>
      <t>事业运行</t>
    </r>
  </si>
  <si>
    <t xml:space="preserve">  </t>
  </si>
  <si>
    <t>2018年部门财政拨款收支总体情况表</t>
  </si>
  <si>
    <t>公开表6</t>
  </si>
  <si>
    <t>财政拨款收入预算</t>
  </si>
  <si>
    <t>财政拨款支出预算</t>
  </si>
  <si>
    <t>2018年部门财政拨款收支总体情况表（按功能科目）</t>
  </si>
  <si>
    <t>公开表7</t>
  </si>
  <si>
    <t>支出内容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</si>
  <si>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</si>
  <si>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</si>
  <si>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</si>
  <si>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</si>
  <si>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</si>
  <si>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</si>
  <si>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</si>
  <si>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</si>
  <si>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</si>
  <si>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合 计</t>
  </si>
  <si>
    <t>301</t>
  </si>
  <si>
    <t>30101</t>
  </si>
  <si>
    <t xml:space="preserve">  基本工资</t>
  </si>
  <si>
    <t>3010101</t>
  </si>
  <si>
    <t xml:space="preserve">    基本工资（统发）</t>
  </si>
  <si>
    <t>30102</t>
  </si>
  <si>
    <t xml:space="preserve">  津贴补贴</t>
  </si>
  <si>
    <t>3010201</t>
  </si>
  <si>
    <t xml:space="preserve">    津贴补贴（统发）</t>
  </si>
  <si>
    <t>3010202</t>
  </si>
  <si>
    <t xml:space="preserve">    津贴补贴（非统发）</t>
  </si>
  <si>
    <t>30103</t>
  </si>
  <si>
    <t xml:space="preserve">  奖金</t>
  </si>
  <si>
    <t>3010301</t>
  </si>
  <si>
    <t xml:space="preserve">    奖金（统发）</t>
  </si>
  <si>
    <t>30108</t>
  </si>
  <si>
    <t xml:space="preserve">  机关事业单位基本养老保险缴费</t>
  </si>
  <si>
    <t>3010801</t>
  </si>
  <si>
    <t xml:space="preserve">    机关事业单位基本养老保险缴费（统发）</t>
  </si>
  <si>
    <t>30110</t>
  </si>
  <si>
    <t xml:space="preserve">  职工基本医疗保险缴费</t>
  </si>
  <si>
    <t>3011001</t>
  </si>
  <si>
    <t xml:space="preserve">    职工基本医疗保险缴费（统发）</t>
  </si>
  <si>
    <t>30112</t>
  </si>
  <si>
    <t xml:space="preserve">  其他社会保障缴费</t>
  </si>
  <si>
    <t>3011205</t>
  </si>
  <si>
    <t xml:space="preserve">    医保大病统筹（含风险调剂金）（统发）</t>
  </si>
  <si>
    <t>30113</t>
  </si>
  <si>
    <t xml:space="preserve">  住房公积金</t>
  </si>
  <si>
    <t>3011301</t>
  </si>
  <si>
    <t xml:space="preserve">    住房公积金（统发）</t>
  </si>
  <si>
    <t>302</t>
  </si>
  <si>
    <t>30201</t>
  </si>
  <si>
    <t xml:space="preserve">  办公费</t>
  </si>
  <si>
    <t>3020101</t>
  </si>
  <si>
    <t xml:space="preserve">    办公费</t>
  </si>
  <si>
    <t>3020150</t>
  </si>
  <si>
    <t xml:space="preserve">    办公费（项目）</t>
  </si>
  <si>
    <t>30202</t>
  </si>
  <si>
    <t xml:space="preserve">  印刷费</t>
  </si>
  <si>
    <t>3020250</t>
  </si>
  <si>
    <t xml:space="preserve">    印刷费（项目）</t>
  </si>
  <si>
    <t>30204</t>
  </si>
  <si>
    <t xml:space="preserve">  手续费</t>
  </si>
  <si>
    <t>3020401</t>
  </si>
  <si>
    <t xml:space="preserve">    手续费</t>
  </si>
  <si>
    <t>30205</t>
  </si>
  <si>
    <t xml:space="preserve">  水费</t>
  </si>
  <si>
    <t>3020501</t>
  </si>
  <si>
    <t xml:space="preserve">    水费</t>
  </si>
  <si>
    <t>3020550</t>
  </si>
  <si>
    <t xml:space="preserve">    水费（项目）</t>
  </si>
  <si>
    <t>30206</t>
  </si>
  <si>
    <t xml:space="preserve">  电费</t>
  </si>
  <si>
    <t>3020650</t>
  </si>
  <si>
    <t xml:space="preserve">    电费（项目）</t>
  </si>
  <si>
    <t>30207</t>
  </si>
  <si>
    <t xml:space="preserve">  邮电费</t>
  </si>
  <si>
    <t>3020701</t>
  </si>
  <si>
    <t xml:space="preserve">    邮电费</t>
  </si>
  <si>
    <t>30208</t>
  </si>
  <si>
    <t xml:space="preserve">  取暖费</t>
  </si>
  <si>
    <t>3020804</t>
  </si>
  <si>
    <t xml:space="preserve">    公用取暖费</t>
  </si>
  <si>
    <t>30211</t>
  </si>
  <si>
    <t xml:space="preserve">  差旅费</t>
  </si>
  <si>
    <t>3021150</t>
  </si>
  <si>
    <t xml:space="preserve">    差旅费（项目）</t>
  </si>
  <si>
    <t>30213</t>
  </si>
  <si>
    <t xml:space="preserve">  维修(护)费</t>
  </si>
  <si>
    <t>3021350</t>
  </si>
  <si>
    <t xml:space="preserve">    维修（护）费（项目）</t>
  </si>
  <si>
    <t>30215</t>
  </si>
  <si>
    <t xml:space="preserve">  会议费</t>
  </si>
  <si>
    <t>3021550</t>
  </si>
  <si>
    <t xml:space="preserve">    会议费（项目）</t>
  </si>
  <si>
    <t>30216</t>
  </si>
  <si>
    <t xml:space="preserve">  培训费</t>
  </si>
  <si>
    <t>3021601</t>
  </si>
  <si>
    <t xml:space="preserve">    培训费</t>
  </si>
  <si>
    <t>30217</t>
  </si>
  <si>
    <t xml:space="preserve">  公务接待费</t>
  </si>
  <si>
    <t>3021701</t>
  </si>
  <si>
    <t xml:space="preserve">    公务接待费</t>
  </si>
  <si>
    <t>30226</t>
  </si>
  <si>
    <t xml:space="preserve">  劳务费</t>
  </si>
  <si>
    <t>3022601</t>
  </si>
  <si>
    <t xml:space="preserve">    劳务费（临时用工、劳务派遣）</t>
  </si>
  <si>
    <t>30228</t>
  </si>
  <si>
    <t xml:space="preserve">  工会经费</t>
  </si>
  <si>
    <t>3022801</t>
  </si>
  <si>
    <t xml:space="preserve">    工会经费（上缴）</t>
  </si>
  <si>
    <t>3022802</t>
  </si>
  <si>
    <t xml:space="preserve">    工会经费（留存）</t>
  </si>
  <si>
    <t>30231</t>
  </si>
  <si>
    <t xml:space="preserve">  公务用车运行维护费</t>
  </si>
  <si>
    <t>3023101</t>
  </si>
  <si>
    <t xml:space="preserve">    公务用车运行维护费（已车改）</t>
  </si>
  <si>
    <t>30239</t>
  </si>
  <si>
    <t xml:space="preserve">  其他交通费用</t>
  </si>
  <si>
    <t>3023901</t>
  </si>
  <si>
    <t xml:space="preserve">    其他交通费用</t>
  </si>
  <si>
    <t>30299</t>
  </si>
  <si>
    <t xml:space="preserve">  其他商品和服务支出</t>
  </si>
  <si>
    <t>3029902</t>
  </si>
  <si>
    <t xml:space="preserve">    离退休人员公用经费</t>
  </si>
  <si>
    <t>3029949</t>
  </si>
  <si>
    <t xml:space="preserve">    其他商品和服务支出</t>
  </si>
  <si>
    <t>303</t>
  </si>
  <si>
    <t>30301</t>
  </si>
  <si>
    <t xml:space="preserve">  离休费</t>
  </si>
  <si>
    <t>3030101</t>
  </si>
  <si>
    <t xml:space="preserve">    离休费（统发）</t>
  </si>
  <si>
    <t>3030102</t>
  </si>
  <si>
    <t xml:space="preserve">    离休费（非统发）</t>
  </si>
  <si>
    <t>30302</t>
  </si>
  <si>
    <t xml:space="preserve">  退休费</t>
  </si>
  <si>
    <t>3030201</t>
  </si>
  <si>
    <t xml:space="preserve">    退休费（统发）</t>
  </si>
  <si>
    <t>3030202</t>
  </si>
  <si>
    <t xml:space="preserve">    退休费（非统发）</t>
  </si>
  <si>
    <t>30399</t>
  </si>
  <si>
    <t xml:space="preserve">  其他对个人和家庭的补助支出</t>
  </si>
  <si>
    <t>3039940</t>
  </si>
  <si>
    <t xml:space="preserve">    其他对个人和家庭的补助（统发）</t>
  </si>
  <si>
    <t>310</t>
  </si>
  <si>
    <t>资本性支出</t>
  </si>
  <si>
    <t>31002</t>
  </si>
  <si>
    <t xml:space="preserve">  办公设备购置</t>
  </si>
  <si>
    <t xml:space="preserve">    办公设备购置</t>
  </si>
  <si>
    <t>30107</t>
  </si>
  <si>
    <t xml:space="preserve">  绩效工资</t>
  </si>
  <si>
    <t>3010701</t>
  </si>
  <si>
    <t xml:space="preserve">    绩效工资（统发）</t>
  </si>
  <si>
    <t>3011201</t>
  </si>
  <si>
    <t xml:space="preserve">    失业（统发）</t>
  </si>
  <si>
    <t>3011203</t>
  </si>
  <si>
    <t xml:space="preserve">    工伤（统发）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</si>
  <si>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</si>
  <si>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</si>
  <si>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</si>
  <si>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</si>
  <si>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</si>
  <si>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</si>
  <si>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</si>
  <si>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</si>
  <si>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</si>
  <si>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</si>
  <si>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</si>
  <si>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</si>
  <si>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</si>
  <si>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</si>
  <si>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</si>
  <si>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</si>
  <si>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</si>
  <si>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</si>
  <si>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</si>
  <si>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</si>
  <si>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</si>
  <si>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</si>
  <si>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</si>
  <si>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</si>
  <si>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</si>
  <si>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</si>
  <si>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</si>
  <si>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</si>
  <si>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</si>
  <si>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 xml:space="preserve">    印刷费</t>
  </si>
  <si>
    <t xml:space="preserve">    咨询费</t>
  </si>
  <si>
    <t>04</t>
  </si>
  <si>
    <t xml:space="preserve">    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</si>
  <si>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</si>
  <si>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</si>
  <si>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</si>
  <si>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</si>
  <si>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</si>
  <si>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</si>
  <si>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</si>
  <si>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</si>
  <si>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</si>
  <si>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>17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</si>
  <si>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</si>
  <si>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</si>
  <si>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</si>
  <si>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</si>
  <si>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</si>
  <si>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</si>
  <si>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</si>
  <si>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</si>
  <si>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</si>
  <si>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</si>
  <si>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</si>
  <si>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</si>
  <si>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</si>
  <si>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</si>
  <si>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</si>
  <si>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</si>
  <si>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</si>
  <si>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>40</t>
  </si>
  <si>
    <t xml:space="preserve">    税金及附加费用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</si>
  <si>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</si>
  <si>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</si>
  <si>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</si>
  <si>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</si>
  <si>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</si>
  <si>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</si>
  <si>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</si>
  <si>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</si>
  <si>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</si>
  <si>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</si>
  <si>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</si>
  <si>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</si>
  <si>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</si>
  <si>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</si>
  <si>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</si>
  <si>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</si>
  <si>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</si>
  <si>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</si>
  <si>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</si>
  <si>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</si>
  <si>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</si>
  <si>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</si>
  <si>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</si>
  <si>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</si>
  <si>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</si>
  <si>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</si>
  <si>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</si>
  <si>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</si>
  <si>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</si>
  <si>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</si>
  <si>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</si>
  <si>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</si>
  <si>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</si>
  <si>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注：本部门没有纳入预算管理的行政事业性收费预算拨款收入，也没有使用纳入预算管理的行政事业性收费安排的支出，故本表无数据。</t>
  </si>
  <si>
    <t>2018年部门（政府性基金收入）政府性基金预算支出表</t>
  </si>
  <si>
    <t>公开表12</t>
  </si>
  <si>
    <t>注：本部门没有纳入预算管理的政府性基金收入，也没有使用纳入预算管理的政府性基金收入安排的支出，故本表无数据。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</si>
  <si>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</si>
  <si>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</si>
  <si>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注：本部门没有国有资本经营预算安排的支出，故本表无数据。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</si>
  <si>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</si>
  <si>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</si>
  <si>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</si>
  <si>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</si>
  <si>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</si>
  <si>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公务运行</t>
  </si>
  <si>
    <t>一、机关商品和服务支出36.82万元。办公经费36.82万元：1、电费7.68万元：8000千瓦时/月×12月×0.8元/千瓦时。2、水费2.97万元：（1）自来水费2.13万元：500吨/月×12月×3.55元/吨;（2）污水处理费0.84万元：500吨/月×12月×1.4元/吨。3、印刷费4万元:（1）访情通报：全年50期×150份×3元=2.25万元；（2）信访局文件、联席会议文件、联席办会议纪要、信访专报等11种文件头20000份×0.15元=0.3万元；（3）信访局、联席办正式文件批量印刷费50期×50份×3元=0.75万元；（4）信访局档案袋、信封大中小四种2000份×1元=0.2万元；（5）党建、阵地建设、各类宣传做展板、条幅0.5万元。4、办公费17.8万元：（1）设备耗材费4万元：①A4打印纸90箱14400元；②A3打印纸20箱3200元；③惠普2612A硒鼓2个700元；④惠普88A硒鼓3个1050元；⑤惠普16A硒鼓1个250元；⑥惠普05A硒鼓1个430元；⑦三星LS-SAM1666高容硒鼓2个720元；⑧松下 KX-FAD 297CN硒鼓2个750元；⑨佳能LBP5050硒鼓4个560元；⑩京瓷TK438粉盒2个700元；⑾惠普 817墨盒4个640元；⑿DVD光盘600张600元；⒀惠普12A碳粉200瓶16000元。（2）会议室用水杯50个及消毒柜0.14万元。（3）接待大厅桶装水及会议用瓶装纯净水0.2万元。（4）公益岗大学生35人及各单位派驻信访局驻厅单位20个，共55人办公经费0.66万元，标准120元/年/人。(5)食堂物业管理费12.8万。5、维修（护）费4.37万元：（1）办公楼维修及杂支费3.37万元：①门禁系统5套×1000元/套=0.55万元；②办公楼地弹更换260元/套×52套=1.35万元；③更换灯管100个×30元/个=0.3万元；④荣誉室换大门0.2万元；⑤卫生、保洁、食堂、后勤用具更换维修、电料杂支等费用0.97万元。（2）电脑、打印机、传真机、电子屏、视频系统等设备维修维护费1万元。二、机关资本性支出5.98万元。办公设备购置5.98万元:1、一体机电脑2台×3900元/台=0.78万元；2、5P中央空调4台×13000元/台=5.2万元。</t>
  </si>
  <si>
    <t>信访工作</t>
  </si>
  <si>
    <t>机关商品和服务支出107万：一、办公经费104万元：1、差旅费97万元：（1）驻京工作组4人全年365天宿费、补助费77.38万元，补助标准530元/天：包括宿费350元，伙食费100元，市内交通、话费、杂支费包干80元；（2）驻省工作组2人300天交通费、补助费9.12万元，补助标准152元/天：包括车费22元，伙食费50元，市内交通费、话费、杂支费包干80元；（3）中央两会6人20天宿费、补助费6.36万元，补助标准530元/天；（4）省两会10人10天通勤交通费、补助费1.52万元，补助标准152元/天；（5）63名评查委员人员差旅费2.62万元，出差标准包干：①交通费1.26万元，标准：200元/年/人；②误餐补助费1.26万元，标准：200元/年/人；③清原、新宾委员来抚开会宿费0.1万元，宿费标准不高于300元/天。2、办公费5.5万元：（1）特需费4万元，用于重点、敏感时期进京赴省上访人员遣返租车费，精神病患者看护等支出；（2）办公费1.5万元，用于驻京工作组和评查委员会购买办公用品、办公耗材、维修办公设备、办公电话费等。3、印刷费1.5万元，用于联席会议文件、涉密文件、评查委员会材料等印刷。二、会议费3万元：1、驻京工作组长期租用接谈会议室费用2000元/次×12次=2.4万元；2、省局开片会、信访案件评查委员会租用会议室0.6万元。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</si>
  <si>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</si>
  <si>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</si>
  <si>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</si>
  <si>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</si>
  <si>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</si>
  <si>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</si>
  <si>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注：2018年本部门没有政府采购预算支出，故本表无数据。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</si>
  <si>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</si>
  <si>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</si>
  <si>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</si>
  <si>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</si>
  <si>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</si>
  <si>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</si>
  <si>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</si>
  <si>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</si>
  <si>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注：2018年本部门没有政府购买服务支出，故本表无数据。</t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</si>
  <si>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</si>
  <si>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</si>
  <si>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</si>
  <si>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</si>
  <si>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</si>
  <si>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</si>
  <si>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</si>
  <si>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</si>
  <si>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</si>
  <si>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</si>
  <si>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</si>
  <si>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</si>
  <si>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</si>
  <si>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</si>
  <si>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</si>
  <si>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</si>
  <si>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</si>
  <si>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</si>
  <si>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</si>
  <si>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</si>
  <si>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</si>
  <si>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</si>
  <si>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</si>
  <si>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</si>
  <si>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</si>
  <si>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</si>
  <si>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指标5</t>
  </si>
  <si>
    <t>指标6</t>
  </si>
  <si>
    <t>确保全市信访工作顺利开展，保证办公大楼正常运行。</t>
  </si>
  <si>
    <t>2018年1月-2018年12月</t>
  </si>
  <si>
    <t>全市信访总量持续下降。</t>
  </si>
  <si>
    <t>确保办公大楼正常运行，为全市做好信访、社会维稳工作提供保障。</t>
  </si>
  <si>
    <t>有效消除、减少和避免抚顺市人民群众进京、赴省及到市委市政府门前上访造成的不良影响，为全市做好信访、社会维稳工作的提供有效保障。</t>
  </si>
  <si>
    <t>省交办信访积案有效化解。</t>
  </si>
  <si>
    <t>全面实行网上信访。</t>
  </si>
  <si>
    <t>及时有效处理群众来访接待。</t>
  </si>
  <si>
    <t>积极开展阳光信访。</t>
  </si>
  <si>
    <t>市联席会议积极推进疑难案件得到有效化解。</t>
  </si>
  <si>
    <t>完成市委、市政府2017年初确定的工作目标，实现全市信访总量下降。</t>
  </si>
  <si>
    <t>积案化解完成市里要求的既定目标。</t>
  </si>
  <si>
    <t>按照国家信访局、省信访局要求，全面进行视频接访、网上信访、电子邮件、绿色通道等得到全面运转，并取得了实效。</t>
  </si>
  <si>
    <t>市信访局以“不激化、不滞留、不重访、不越级”为工作目标，努务完成全年接待群众上访工作，有效推进信访案件解决。</t>
  </si>
  <si>
    <t>坚持以公开为原则，实行信访事项的名受理、办理、督办全过程公开，办理情况和结果“可查询、可跟踪、可督办、可评价”。</t>
  </si>
  <si>
    <t>市联席会议不定期研究信访工作、调度重点信访案件，研判解决信访案件，使困扰全市稳定的棘手信访案件逐步得到了解决。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</si>
</sst>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;;"/>
    <numFmt numFmtId="179" formatCode="#,##0.00_ "/>
    <numFmt numFmtId="180" formatCode="#,##0.00_);[Red]\(#,##0.00\)"/>
    <numFmt numFmtId="181" formatCode="#,##0.0000"/>
    <numFmt numFmtId="182" formatCode="#,##0.0"/>
    <numFmt numFmtId="183" formatCode="#,##0_ "/>
    <numFmt numFmtId="184" formatCode="0.0_ "/>
  </numFmts>
  <fonts count="42"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6" fillId="5" borderId="1" applyNumberFormat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8" fillId="7" borderId="1" applyNumberFormat="0" applyAlignment="0" applyProtection="0"/>
    <xf numFmtId="0" fontId="18" fillId="8" borderId="0" applyNumberFormat="0" applyBorder="0" applyAlignment="0" applyProtection="0"/>
    <xf numFmtId="9" fontId="6" fillId="0" borderId="0" applyFont="0" applyFill="0" applyBorder="0" applyAlignment="0" applyProtection="0"/>
    <xf numFmtId="0" fontId="23" fillId="6" borderId="0" applyNumberFormat="0" applyBorder="0" applyAlignment="0" applyProtection="0"/>
    <xf numFmtId="0" fontId="31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0" fillId="10" borderId="2" applyNumberFormat="0" applyFont="0" applyAlignment="0" applyProtection="0"/>
    <xf numFmtId="0" fontId="2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5" fillId="0" borderId="4" applyNumberFormat="0" applyFill="0" applyAlignment="0" applyProtection="0"/>
    <xf numFmtId="0" fontId="23" fillId="13" borderId="0" applyNumberFormat="0" applyBorder="0" applyAlignment="0" applyProtection="0"/>
    <xf numFmtId="0" fontId="20" fillId="0" borderId="5" applyNumberFormat="0" applyFill="0" applyAlignment="0" applyProtection="0"/>
    <xf numFmtId="0" fontId="23" fillId="14" borderId="0" applyNumberFormat="0" applyBorder="0" applyAlignment="0" applyProtection="0"/>
    <xf numFmtId="0" fontId="22" fillId="7" borderId="6" applyNumberFormat="0" applyAlignment="0" applyProtection="0"/>
    <xf numFmtId="0" fontId="28" fillId="7" borderId="1" applyNumberFormat="0" applyAlignment="0" applyProtection="0"/>
    <xf numFmtId="0" fontId="34" fillId="15" borderId="7" applyNumberFormat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23" fillId="17" borderId="0" applyNumberFormat="0" applyBorder="0" applyAlignment="0" applyProtection="0"/>
    <xf numFmtId="0" fontId="37" fillId="0" borderId="8" applyNumberFormat="0" applyFill="0" applyAlignment="0" applyProtection="0"/>
    <xf numFmtId="0" fontId="17" fillId="18" borderId="0" applyNumberFormat="0" applyBorder="0" applyAlignment="0" applyProtection="0"/>
    <xf numFmtId="0" fontId="29" fillId="0" borderId="9" applyNumberFormat="0" applyFill="0" applyAlignment="0" applyProtection="0"/>
    <xf numFmtId="0" fontId="27" fillId="4" borderId="0" applyNumberFormat="0" applyBorder="0" applyAlignment="0" applyProtection="0"/>
    <xf numFmtId="0" fontId="25" fillId="19" borderId="0" applyNumberFormat="0" applyBorder="0" applyAlignment="0" applyProtection="0"/>
    <xf numFmtId="0" fontId="23" fillId="20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23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22" fillId="7" borderId="6" applyNumberFormat="0" applyAlignment="0" applyProtection="0"/>
    <xf numFmtId="0" fontId="17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23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17" fillId="23" borderId="0" applyNumberFormat="0" applyBorder="0" applyAlignment="0" applyProtection="0"/>
    <xf numFmtId="0" fontId="25" fillId="19" borderId="0" applyNumberFormat="0" applyBorder="0" applyAlignment="0" applyProtection="0"/>
    <xf numFmtId="0" fontId="17" fillId="4" borderId="0" applyNumberFormat="0" applyBorder="0" applyAlignment="0" applyProtection="0"/>
    <xf numFmtId="0" fontId="23" fillId="24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23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23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13" borderId="0" applyNumberFormat="0" applyBorder="0" applyAlignment="0" applyProtection="0"/>
    <xf numFmtId="0" fontId="23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8" fillId="8" borderId="0" applyNumberFormat="0" applyBorder="0" applyAlignment="0" applyProtection="0"/>
    <xf numFmtId="0" fontId="36" fillId="5" borderId="0" applyNumberFormat="0" applyBorder="0" applyAlignment="0" applyProtection="0"/>
    <xf numFmtId="0" fontId="41" fillId="25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4" fillId="15" borderId="7" applyNumberFormat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6" fillId="5" borderId="1" applyNumberFormat="0" applyAlignment="0" applyProtection="0"/>
    <xf numFmtId="0" fontId="23" fillId="21" borderId="0" applyNumberFormat="0" applyBorder="0" applyAlignment="0" applyProtection="0"/>
    <xf numFmtId="0" fontId="0" fillId="10" borderId="2" applyNumberFormat="0" applyFont="0" applyAlignment="0" applyProtection="0"/>
  </cellStyleXfs>
  <cellXfs count="285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1" fillId="26" borderId="0" xfId="0" applyFont="1" applyFill="1" applyAlignment="1">
      <alignment horizontal="centerContinuous" vertical="center"/>
    </xf>
    <xf numFmtId="0" fontId="2" fillId="26" borderId="10" xfId="116" applyFont="1" applyFill="1" applyBorder="1" applyAlignment="1">
      <alignment vertical="center"/>
      <protection/>
    </xf>
    <xf numFmtId="0" fontId="3" fillId="26" borderId="0" xfId="0" applyFont="1" applyFill="1" applyAlignment="1">
      <alignment vertical="center"/>
    </xf>
    <xf numFmtId="0" fontId="3" fillId="26" borderId="11" xfId="0" applyNumberFormat="1" applyFont="1" applyFill="1" applyBorder="1" applyAlignment="1" applyProtection="1">
      <alignment horizontal="center" vertical="center"/>
      <protection/>
    </xf>
    <xf numFmtId="0" fontId="3" fillId="26" borderId="11" xfId="0" applyNumberFormat="1" applyFont="1" applyFill="1" applyBorder="1" applyAlignment="1" applyProtection="1">
      <alignment horizontal="center" vertical="center" wrapText="1"/>
      <protection/>
    </xf>
    <xf numFmtId="0" fontId="3" fillId="26" borderId="12" xfId="0" applyNumberFormat="1" applyFont="1" applyFill="1" applyBorder="1" applyAlignment="1" applyProtection="1">
      <alignment horizontal="center" vertical="center"/>
      <protection/>
    </xf>
    <xf numFmtId="0" fontId="3" fillId="26" borderId="13" xfId="0" applyNumberFormat="1" applyFont="1" applyFill="1" applyBorder="1" applyAlignment="1" applyProtection="1">
      <alignment horizontal="center" vertical="center"/>
      <protection/>
    </xf>
    <xf numFmtId="0" fontId="3" fillId="26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3" fillId="26" borderId="14" xfId="0" applyNumberFormat="1" applyFont="1" applyFill="1" applyBorder="1" applyAlignment="1" applyProtection="1">
      <alignment horizontal="center" vertical="center"/>
      <protection/>
    </xf>
    <xf numFmtId="0" fontId="3" fillId="26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vertical="center" wrapText="1"/>
    </xf>
    <xf numFmtId="0" fontId="0" fillId="26" borderId="12" xfId="0" applyFill="1" applyBorder="1" applyAlignment="1">
      <alignment vertical="center"/>
    </xf>
    <xf numFmtId="176" fontId="0" fillId="26" borderId="12" xfId="0" applyNumberFormat="1" applyFill="1" applyBorder="1" applyAlignment="1">
      <alignment vertical="center"/>
    </xf>
    <xf numFmtId="0" fontId="3" fillId="26" borderId="15" xfId="0" applyNumberFormat="1" applyFont="1" applyFill="1" applyBorder="1" applyAlignment="1" applyProtection="1">
      <alignment horizontal="center" vertical="center" wrapText="1"/>
      <protection/>
    </xf>
    <xf numFmtId="0" fontId="0" fillId="26" borderId="15" xfId="0" applyNumberFormat="1" applyFont="1" applyFill="1" applyBorder="1" applyAlignment="1" applyProtection="1">
      <alignment horizontal="center" vertical="center" wrapText="1"/>
      <protection/>
    </xf>
    <xf numFmtId="176" fontId="0" fillId="26" borderId="11" xfId="0" applyNumberFormat="1" applyFont="1" applyFill="1" applyBorder="1" applyAlignment="1" applyProtection="1">
      <alignment vertical="center"/>
      <protection/>
    </xf>
    <xf numFmtId="176" fontId="0" fillId="26" borderId="16" xfId="0" applyNumberFormat="1" applyFont="1" applyFill="1" applyBorder="1" applyAlignment="1" applyProtection="1">
      <alignment vertical="center" wrapText="1"/>
      <protection/>
    </xf>
    <xf numFmtId="0" fontId="0" fillId="26" borderId="12" xfId="0" applyNumberFormat="1" applyFont="1" applyFill="1" applyBorder="1" applyAlignment="1" applyProtection="1">
      <alignment vertical="center" wrapText="1"/>
      <protection/>
    </xf>
    <xf numFmtId="0" fontId="3" fillId="26" borderId="12" xfId="0" applyNumberFormat="1" applyFont="1" applyFill="1" applyBorder="1" applyAlignment="1" applyProtection="1">
      <alignment horizontal="center" vertical="center" wrapText="1"/>
      <protection/>
    </xf>
    <xf numFmtId="0" fontId="0" fillId="26" borderId="12" xfId="0" applyNumberFormat="1" applyFont="1" applyFill="1" applyBorder="1" applyAlignment="1" applyProtection="1">
      <alignment horizontal="center" vertical="center" wrapText="1"/>
      <protection/>
    </xf>
    <xf numFmtId="176" fontId="0" fillId="26" borderId="12" xfId="0" applyNumberFormat="1" applyFont="1" applyFill="1" applyBorder="1" applyAlignment="1" applyProtection="1">
      <alignment vertical="center"/>
      <protection/>
    </xf>
    <xf numFmtId="176" fontId="0" fillId="26" borderId="12" xfId="0" applyNumberFormat="1" applyFont="1" applyFill="1" applyBorder="1" applyAlignment="1" applyProtection="1">
      <alignment vertical="center" wrapText="1"/>
      <protection/>
    </xf>
    <xf numFmtId="0" fontId="4" fillId="26" borderId="0" xfId="0" applyFont="1" applyFill="1" applyAlignment="1">
      <alignment vertical="center"/>
    </xf>
    <xf numFmtId="0" fontId="3" fillId="26" borderId="17" xfId="0" applyNumberFormat="1" applyFont="1" applyFill="1" applyBorder="1" applyAlignment="1" applyProtection="1">
      <alignment horizontal="center" vertical="center" wrapText="1"/>
      <protection/>
    </xf>
    <xf numFmtId="0" fontId="0" fillId="26" borderId="12" xfId="0" applyFont="1" applyFill="1" applyBorder="1" applyAlignment="1">
      <alignment vertical="center"/>
    </xf>
    <xf numFmtId="0" fontId="3" fillId="26" borderId="0" xfId="0" applyNumberFormat="1" applyFont="1" applyFill="1" applyAlignment="1" applyProtection="1">
      <alignment horizontal="right" vertical="center"/>
      <protection/>
    </xf>
    <xf numFmtId="0" fontId="3" fillId="26" borderId="0" xfId="0" applyFont="1" applyFill="1" applyAlignment="1">
      <alignment horizontal="right" vertical="center"/>
    </xf>
    <xf numFmtId="0" fontId="3" fillId="26" borderId="17" xfId="0" applyNumberFormat="1" applyFont="1" applyFill="1" applyBorder="1" applyAlignment="1" applyProtection="1">
      <alignment horizontal="center" vertical="center" wrapText="1"/>
      <protection/>
    </xf>
    <xf numFmtId="0" fontId="3" fillId="26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1" applyFont="1" applyAlignment="1">
      <alignment vertical="center"/>
      <protection/>
    </xf>
    <xf numFmtId="0" fontId="2" fillId="27" borderId="0" xfId="21" applyFont="1" applyFill="1" applyAlignment="1">
      <alignment vertical="center" wrapText="1"/>
      <protection/>
    </xf>
    <xf numFmtId="0" fontId="2" fillId="0" borderId="0" xfId="21" applyFont="1" applyAlignment="1">
      <alignment vertical="center"/>
      <protection/>
    </xf>
    <xf numFmtId="0" fontId="3" fillId="0" borderId="0" xfId="0" applyFont="1" applyAlignment="1">
      <alignment vertical="center"/>
    </xf>
    <xf numFmtId="49" fontId="4" fillId="0" borderId="0" xfId="21" applyNumberFormat="1" applyFont="1" applyFill="1" applyAlignment="1" applyProtection="1">
      <alignment vertical="center"/>
      <protection/>
    </xf>
    <xf numFmtId="177" fontId="4" fillId="0" borderId="0" xfId="21" applyNumberFormat="1" applyFont="1" applyAlignment="1">
      <alignment vertical="center"/>
      <protection/>
    </xf>
    <xf numFmtId="0" fontId="4" fillId="0" borderId="0" xfId="21" applyFont="1">
      <alignment/>
      <protection/>
    </xf>
    <xf numFmtId="2" fontId="1" fillId="0" borderId="0" xfId="21" applyNumberFormat="1" applyFont="1" applyFill="1" applyAlignment="1" applyProtection="1">
      <alignment horizontal="centerContinuous" vertical="center"/>
      <protection/>
    </xf>
    <xf numFmtId="2" fontId="5" fillId="0" borderId="0" xfId="21" applyNumberFormat="1" applyFont="1" applyFill="1" applyAlignment="1" applyProtection="1">
      <alignment horizontal="centerContinuous" vertical="center"/>
      <protection/>
    </xf>
    <xf numFmtId="2" fontId="4" fillId="0" borderId="0" xfId="21" applyNumberFormat="1" applyFont="1" applyFill="1" applyAlignment="1" applyProtection="1">
      <alignment horizontal="center" vertical="center"/>
      <protection/>
    </xf>
    <xf numFmtId="2" fontId="2" fillId="0" borderId="0" xfId="21" applyNumberFormat="1" applyFont="1" applyFill="1" applyAlignment="1" applyProtection="1">
      <alignment horizontal="right" vertical="center"/>
      <protection/>
    </xf>
    <xf numFmtId="0" fontId="2" fillId="0" borderId="10" xfId="116" applyFont="1" applyFill="1" applyBorder="1" applyAlignment="1">
      <alignment horizontal="left" vertical="center"/>
      <protection/>
    </xf>
    <xf numFmtId="177" fontId="4" fillId="0" borderId="0" xfId="21" applyNumberFormat="1" applyFont="1" applyFill="1" applyAlignment="1">
      <alignment horizontal="center" vertical="center"/>
      <protection/>
    </xf>
    <xf numFmtId="177" fontId="2" fillId="0" borderId="10" xfId="21" applyNumberFormat="1" applyFont="1" applyFill="1" applyBorder="1" applyAlignment="1" applyProtection="1">
      <alignment horizontal="right" vertical="center"/>
      <protection/>
    </xf>
    <xf numFmtId="49" fontId="2" fillId="0" borderId="12" xfId="21" applyNumberFormat="1" applyFont="1" applyFill="1" applyBorder="1" applyAlignment="1" applyProtection="1">
      <alignment horizontal="center" vertical="center" wrapText="1"/>
      <protection/>
    </xf>
    <xf numFmtId="177" fontId="2" fillId="0" borderId="12" xfId="21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78" fontId="2" fillId="0" borderId="15" xfId="0" applyNumberFormat="1" applyFont="1" applyFill="1" applyBorder="1" applyAlignment="1" applyProtection="1">
      <alignment horizontal="center" vertical="center" wrapText="1"/>
      <protection/>
    </xf>
    <xf numFmtId="179" fontId="2" fillId="0" borderId="12" xfId="21" applyNumberFormat="1" applyFont="1" applyFill="1" applyBorder="1" applyAlignment="1" applyProtection="1">
      <alignment horizontal="right" vertical="center" wrapText="1"/>
      <protection/>
    </xf>
    <xf numFmtId="0" fontId="2" fillId="0" borderId="0" xfId="21" applyFont="1">
      <alignment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178" fontId="4" fillId="0" borderId="15" xfId="0" applyNumberFormat="1" applyFont="1" applyFill="1" applyBorder="1" applyAlignment="1" applyProtection="1">
      <alignment vertical="center" wrapText="1"/>
      <protection/>
    </xf>
    <xf numFmtId="179" fontId="4" fillId="0" borderId="12" xfId="21" applyNumberFormat="1" applyFont="1" applyFill="1" applyBorder="1" applyAlignment="1" applyProtection="1">
      <alignment horizontal="right" vertical="center" wrapText="1"/>
      <protection/>
    </xf>
    <xf numFmtId="49" fontId="7" fillId="0" borderId="0" xfId="21" applyNumberFormat="1" applyFont="1" applyFill="1" applyAlignment="1" applyProtection="1">
      <alignment vertical="center"/>
      <protection/>
    </xf>
    <xf numFmtId="177" fontId="4" fillId="0" borderId="0" xfId="21" applyNumberFormat="1" applyFont="1" applyFill="1" applyAlignment="1">
      <alignment vertical="center"/>
      <protection/>
    </xf>
    <xf numFmtId="176" fontId="7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116" applyFont="1" applyFill="1" applyBorder="1" applyAlignment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1" fontId="8" fillId="0" borderId="0" xfId="0" applyNumberFormat="1" applyFont="1" applyFill="1" applyAlignment="1" applyProtection="1">
      <alignment vertical="center" wrapText="1"/>
      <protection/>
    </xf>
    <xf numFmtId="182" fontId="8" fillId="0" borderId="0" xfId="0" applyNumberFormat="1" applyFont="1" applyFill="1" applyAlignment="1" applyProtection="1">
      <alignment vertical="center" wrapText="1"/>
      <protection/>
    </xf>
    <xf numFmtId="0" fontId="2" fillId="0" borderId="19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6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6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8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vertical="center"/>
    </xf>
    <xf numFmtId="182" fontId="4" fillId="0" borderId="12" xfId="21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183" fontId="4" fillId="0" borderId="12" xfId="0" applyNumberFormat="1" applyFont="1" applyFill="1" applyBorder="1" applyAlignment="1" applyProtection="1">
      <alignment horizontal="right" vertical="center"/>
      <protection/>
    </xf>
    <xf numFmtId="182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vertical="center"/>
    </xf>
    <xf numFmtId="0" fontId="5" fillId="0" borderId="0" xfId="21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4" fillId="0" borderId="12" xfId="21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 vertical="center"/>
    </xf>
    <xf numFmtId="49" fontId="4" fillId="0" borderId="12" xfId="116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116" applyFont="1" applyFill="1" applyBorder="1" applyAlignment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82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116" applyFont="1" applyFill="1" applyBorder="1" applyAlignment="1">
      <alignment horizontal="left" vertical="center"/>
      <protection/>
    </xf>
    <xf numFmtId="0" fontId="10" fillId="0" borderId="0" xfId="0" applyFont="1" applyAlignment="1">
      <alignment vertical="center"/>
    </xf>
    <xf numFmtId="0" fontId="2" fillId="0" borderId="0" xfId="21" applyNumberFormat="1" applyFont="1" applyFill="1" applyAlignment="1" applyProtection="1">
      <alignment horizontal="centerContinuous" vertical="center"/>
      <protection/>
    </xf>
    <xf numFmtId="0" fontId="4" fillId="0" borderId="0" xfId="21" applyNumberFormat="1" applyFont="1" applyFill="1" applyAlignment="1" applyProtection="1">
      <alignment horizontal="centerContinuous" vertical="center"/>
      <protection/>
    </xf>
    <xf numFmtId="0" fontId="2" fillId="0" borderId="0" xfId="21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2" fillId="0" borderId="0" xfId="116" applyFont="1" applyFill="1" applyBorder="1" applyAlignment="1">
      <alignment horizontal="left" vertical="center"/>
      <protection/>
    </xf>
    <xf numFmtId="4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176" fontId="2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indent="1"/>
    </xf>
    <xf numFmtId="176" fontId="4" fillId="0" borderId="12" xfId="0" applyNumberFormat="1" applyFont="1" applyBorder="1" applyAlignment="1">
      <alignment horizontal="right" vertical="center" indent="1"/>
    </xf>
    <xf numFmtId="0" fontId="0" fillId="0" borderId="0" xfId="0" applyFill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0" fontId="2" fillId="0" borderId="0" xfId="116" applyFont="1" applyFill="1" applyAlignment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 wrapText="1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ill="1" applyBorder="1" applyAlignment="1">
      <alignment vertical="center"/>
    </xf>
    <xf numFmtId="178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116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>
      <alignment vertical="center" wrapText="1"/>
    </xf>
    <xf numFmtId="0" fontId="7" fillId="0" borderId="0" xfId="117" applyFont="1" applyAlignment="1">
      <alignment/>
      <protection/>
    </xf>
    <xf numFmtId="0" fontId="2" fillId="0" borderId="17" xfId="0" applyFont="1" applyBorder="1" applyAlignment="1">
      <alignment horizontal="centerContinuous" vertical="center"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21" applyNumberFormat="1" applyFont="1" applyFill="1" applyAlignment="1" applyProtection="1">
      <alignment horizontal="center" vertical="center"/>
      <protection/>
    </xf>
    <xf numFmtId="0" fontId="5" fillId="0" borderId="0" xfId="21" applyNumberFormat="1" applyFont="1" applyFill="1" applyAlignment="1" applyProtection="1">
      <alignment vertical="center"/>
      <protection/>
    </xf>
    <xf numFmtId="176" fontId="5" fillId="0" borderId="0" xfId="21" applyNumberFormat="1" applyFont="1" applyFill="1" applyAlignment="1" applyProtection="1">
      <alignment vertical="center"/>
      <protection/>
    </xf>
    <xf numFmtId="176" fontId="7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Font="1" applyBorder="1" applyAlignment="1">
      <alignment vertical="center"/>
    </xf>
    <xf numFmtId="182" fontId="4" fillId="0" borderId="0" xfId="0" applyNumberFormat="1" applyFont="1" applyFill="1" applyBorder="1" applyAlignment="1" applyProtection="1">
      <alignment horizontal="right" vertical="center"/>
      <protection/>
    </xf>
    <xf numFmtId="0" fontId="2" fillId="26" borderId="11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 applyProtection="1">
      <alignment horizontal="right" vertical="center"/>
      <protection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180" fontId="0" fillId="0" borderId="12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9" fontId="3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ill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2" fillId="0" borderId="14" xfId="0" applyNumberFormat="1" applyFont="1" applyFill="1" applyBorder="1" applyAlignment="1">
      <alignment horizontal="right" vertical="center" wrapText="1"/>
    </xf>
    <xf numFmtId="179" fontId="4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7" fillId="0" borderId="0" xfId="117" applyFont="1">
      <alignment/>
      <protection/>
    </xf>
    <xf numFmtId="0" fontId="6" fillId="0" borderId="0" xfId="117">
      <alignment/>
      <protection/>
    </xf>
    <xf numFmtId="0" fontId="5" fillId="0" borderId="0" xfId="116" applyNumberFormat="1" applyFont="1" applyFill="1" applyAlignment="1" applyProtection="1">
      <alignment horizontal="center" vertical="center"/>
      <protection/>
    </xf>
    <xf numFmtId="0" fontId="4" fillId="0" borderId="0" xfId="116" applyFont="1" applyFill="1" applyAlignment="1">
      <alignment vertical="center"/>
      <protection/>
    </xf>
    <xf numFmtId="0" fontId="4" fillId="0" borderId="0" xfId="116" applyFont="1" applyFill="1" applyAlignment="1">
      <alignment horizontal="center" vertical="center"/>
      <protection/>
    </xf>
    <xf numFmtId="177" fontId="2" fillId="0" borderId="0" xfId="116" applyNumberFormat="1" applyFont="1" applyFill="1" applyAlignment="1" applyProtection="1">
      <alignment horizontal="right" vertical="center"/>
      <protection/>
    </xf>
    <xf numFmtId="0" fontId="9" fillId="0" borderId="0" xfId="116" applyFont="1" applyFill="1" applyAlignment="1">
      <alignment vertical="center"/>
      <protection/>
    </xf>
    <xf numFmtId="177" fontId="4" fillId="0" borderId="10" xfId="116" applyNumberFormat="1" applyFont="1" applyFill="1" applyBorder="1" applyAlignment="1">
      <alignment horizontal="center" vertical="center"/>
      <protection/>
    </xf>
    <xf numFmtId="0" fontId="4" fillId="0" borderId="10" xfId="116" applyFont="1" applyFill="1" applyBorder="1" applyAlignment="1">
      <alignment horizontal="center" vertical="center"/>
      <protection/>
    </xf>
    <xf numFmtId="0" fontId="9" fillId="0" borderId="0" xfId="116" applyFont="1" applyFill="1" applyBorder="1" applyAlignment="1">
      <alignment vertical="center"/>
      <protection/>
    </xf>
    <xf numFmtId="0" fontId="2" fillId="0" borderId="12" xfId="116" applyNumberFormat="1" applyFont="1" applyFill="1" applyBorder="1" applyAlignment="1" applyProtection="1">
      <alignment horizontal="centerContinuous" vertical="center"/>
      <protection/>
    </xf>
    <xf numFmtId="0" fontId="2" fillId="0" borderId="12" xfId="116" applyNumberFormat="1" applyFont="1" applyFill="1" applyBorder="1" applyAlignment="1" applyProtection="1">
      <alignment horizontal="center" vertical="center"/>
      <protection/>
    </xf>
    <xf numFmtId="177" fontId="2" fillId="0" borderId="12" xfId="116" applyNumberFormat="1" applyFont="1" applyFill="1" applyBorder="1" applyAlignment="1" applyProtection="1">
      <alignment horizontal="center" vertical="center"/>
      <protection/>
    </xf>
    <xf numFmtId="0" fontId="0" fillId="0" borderId="12" xfId="117" applyFont="1" applyBorder="1" applyAlignment="1">
      <alignment vertical="center"/>
      <protection/>
    </xf>
    <xf numFmtId="176" fontId="0" fillId="0" borderId="12" xfId="117" applyNumberFormat="1" applyFont="1" applyBorder="1" applyAlignment="1">
      <alignment horizontal="right" vertical="center"/>
      <protection/>
    </xf>
    <xf numFmtId="49" fontId="4" fillId="0" borderId="12" xfId="116" applyNumberFormat="1" applyFont="1" applyFill="1" applyBorder="1" applyAlignment="1" applyProtection="1">
      <alignment horizontal="left" vertical="center" indent="1"/>
      <protection/>
    </xf>
    <xf numFmtId="179" fontId="4" fillId="0" borderId="12" xfId="116" applyNumberFormat="1" applyFont="1" applyFill="1" applyBorder="1" applyAlignment="1" applyProtection="1">
      <alignment horizontal="right" vertical="center" wrapText="1"/>
      <protection/>
    </xf>
    <xf numFmtId="0" fontId="0" fillId="0" borderId="12" xfId="117" applyFont="1" applyBorder="1" applyAlignment="1">
      <alignment vertical="center"/>
      <protection/>
    </xf>
    <xf numFmtId="176" fontId="0" fillId="0" borderId="12" xfId="0" applyNumberFormat="1" applyFont="1" applyFill="1" applyBorder="1" applyAlignment="1">
      <alignment horizontal="right" vertical="center"/>
    </xf>
    <xf numFmtId="0" fontId="6" fillId="0" borderId="12" xfId="117" applyBorder="1">
      <alignment/>
      <protection/>
    </xf>
    <xf numFmtId="3" fontId="0" fillId="0" borderId="12" xfId="0" applyNumberFormat="1" applyFill="1" applyBorder="1" applyAlignment="1">
      <alignment vertical="center"/>
    </xf>
    <xf numFmtId="49" fontId="2" fillId="0" borderId="12" xfId="116" applyNumberFormat="1" applyFont="1" applyFill="1" applyBorder="1" applyAlignment="1" applyProtection="1">
      <alignment horizontal="center" vertical="center"/>
      <protection/>
    </xf>
    <xf numFmtId="179" fontId="2" fillId="0" borderId="12" xfId="116" applyNumberFormat="1" applyFont="1" applyFill="1" applyBorder="1" applyAlignment="1" applyProtection="1">
      <alignment horizontal="right" vertical="center" wrapText="1"/>
      <protection/>
    </xf>
    <xf numFmtId="0" fontId="11" fillId="0" borderId="0" xfId="116" applyFont="1" applyFill="1" applyAlignment="1">
      <alignment vertical="center"/>
      <protection/>
    </xf>
    <xf numFmtId="0" fontId="7" fillId="0" borderId="0" xfId="117" applyFont="1" applyAlignment="1">
      <alignment horizontal="left"/>
      <protection/>
    </xf>
    <xf numFmtId="0" fontId="7" fillId="0" borderId="0" xfId="117" applyFont="1" applyAlignment="1">
      <alignment horizontal="left" vertical="center" wrapText="1"/>
      <protection/>
    </xf>
    <xf numFmtId="0" fontId="9" fillId="0" borderId="0" xfId="116" applyFont="1" applyFill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0" fontId="12" fillId="0" borderId="0" xfId="0" applyNumberFormat="1" applyFont="1" applyFill="1" applyAlignment="1" applyProtection="1">
      <alignment horizontal="center" wrapText="1"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57" fontId="12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31" fontId="1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</cellXfs>
  <cellStyles count="116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20% - 强调文字颜色 5 2" xfId="82"/>
    <cellStyle name="20% - 强调文字颜色 6 2" xfId="83"/>
    <cellStyle name="20% - 着色 4" xfId="84"/>
    <cellStyle name="20% - 着色 6" xfId="85"/>
    <cellStyle name="着色 2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60% - 强调文字颜色 1 2" xfId="96"/>
    <cellStyle name="着色 6" xfId="97"/>
    <cellStyle name="60% - 强调文字颜色 2 2" xfId="98"/>
    <cellStyle name="60% - 强调文字颜色 3 2" xfId="99"/>
    <cellStyle name="60% - 强调文字颜色 4 2" xfId="100"/>
    <cellStyle name="60% - 强调文字颜色 5 2" xfId="101"/>
    <cellStyle name="60% - 强调文字颜色 6 2" xfId="102"/>
    <cellStyle name="60% - 着色 1" xfId="103"/>
    <cellStyle name="60% - 着色 3" xfId="104"/>
    <cellStyle name="60% - 着色 4" xfId="105"/>
    <cellStyle name="60% - 着色 5" xfId="106"/>
    <cellStyle name="60% - 着色 6" xfId="107"/>
    <cellStyle name="ColLevel_1" xfId="108"/>
    <cellStyle name="常规 2" xfId="109"/>
    <cellStyle name="RowLevel_1" xfId="110"/>
    <cellStyle name="强调文字颜色 1 2" xfId="111"/>
    <cellStyle name="差 2" xfId="112"/>
    <cellStyle name="差_（新增预算公开表20160201）2016年鞍山市市本级一般公共预算经济分类预算表" xfId="113"/>
    <cellStyle name="差_StartUp" xfId="114"/>
    <cellStyle name="差_填报模板 " xfId="115"/>
    <cellStyle name="常规_Sheet1" xfId="116"/>
    <cellStyle name="常规_附件1：2016年部门预算和“三公”经费预算公开表样" xfId="117"/>
    <cellStyle name="好 2" xfId="118"/>
    <cellStyle name="好_（新增预算公开表20160201）2016年鞍山市市本级一般公共预算经济分类预算表" xfId="119"/>
    <cellStyle name="好_填报模板 " xfId="120"/>
    <cellStyle name="检查单元格 2" xfId="121"/>
    <cellStyle name="强调文字颜色 2 2" xfId="122"/>
    <cellStyle name="强调文字颜色 3 2" xfId="123"/>
    <cellStyle name="强调文字颜色 4 2" xfId="124"/>
    <cellStyle name="强调文字颜色 5 2" xfId="125"/>
    <cellStyle name="强调文字颜色 6 2" xfId="126"/>
    <cellStyle name="输入 2" xfId="127"/>
    <cellStyle name="着色 3" xfId="128"/>
    <cellStyle name="注释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P31" sqref="P31"/>
    </sheetView>
  </sheetViews>
  <sheetFormatPr defaultColWidth="7" defaultRowHeight="11.25"/>
  <cols>
    <col min="1" max="5" width="8.83203125" style="270" customWidth="1"/>
    <col min="6" max="6" width="8.83203125" style="267" customWidth="1"/>
    <col min="7" max="16" width="8.83203125" style="270" customWidth="1"/>
    <col min="17" max="19" width="7" style="270" customWidth="1"/>
    <col min="20" max="20" width="50.83203125" style="270" customWidth="1"/>
    <col min="21" max="16384" width="7" style="270" customWidth="1"/>
  </cols>
  <sheetData>
    <row r="1" spans="1:26" ht="15" customHeight="1">
      <c r="A1" s="271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67"/>
      <c r="Y4"/>
      <c r="Z4"/>
    </row>
    <row r="5" spans="1:26" s="267" customFormat="1" ht="36" customHeight="1">
      <c r="A5" s="272" t="s">
        <v>0</v>
      </c>
      <c r="W5" s="280"/>
      <c r="X5" s="165"/>
      <c r="Y5" s="165"/>
      <c r="Z5" s="165"/>
    </row>
    <row r="6" spans="4:26" ht="10.5" customHeight="1">
      <c r="D6" s="267"/>
      <c r="U6" s="267"/>
      <c r="V6" s="267"/>
      <c r="W6" s="267"/>
      <c r="X6" s="267"/>
      <c r="Y6"/>
      <c r="Z6"/>
    </row>
    <row r="7" spans="4:26" ht="10.5" customHeight="1">
      <c r="D7" s="267"/>
      <c r="N7" s="267"/>
      <c r="O7" s="267"/>
      <c r="U7" s="267"/>
      <c r="V7" s="267"/>
      <c r="W7" s="267"/>
      <c r="X7" s="267"/>
      <c r="Y7"/>
      <c r="Z7"/>
    </row>
    <row r="8" spans="1:26" s="268" customFormat="1" ht="66.75" customHeight="1">
      <c r="A8" s="273" t="s">
        <v>1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81"/>
      <c r="R8" s="281"/>
      <c r="S8" s="281"/>
      <c r="T8" s="282"/>
      <c r="U8" s="281"/>
      <c r="V8" s="281"/>
      <c r="W8" s="281"/>
      <c r="X8" s="281"/>
      <c r="Y8"/>
      <c r="Z8"/>
    </row>
    <row r="9" spans="1:26" ht="19.5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67"/>
      <c r="T9" s="283"/>
      <c r="U9" s="267"/>
      <c r="V9" s="267"/>
      <c r="W9" s="267"/>
      <c r="X9" s="267"/>
      <c r="Y9"/>
      <c r="Z9"/>
    </row>
    <row r="10" spans="1:26" ht="10.5" customHeight="1">
      <c r="A10" s="267"/>
      <c r="B10" s="267"/>
      <c r="D10" s="267"/>
      <c r="E10" s="267"/>
      <c r="H10" s="267"/>
      <c r="N10" s="267"/>
      <c r="O10" s="267"/>
      <c r="U10" s="267"/>
      <c r="V10" s="267"/>
      <c r="X10" s="267"/>
      <c r="Y10"/>
      <c r="Z10"/>
    </row>
    <row r="11" spans="1:26" ht="77.25" customHeight="1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U11" s="267"/>
      <c r="V11" s="267"/>
      <c r="X11" s="267"/>
      <c r="Y11"/>
      <c r="Z11"/>
    </row>
    <row r="12" spans="1:26" ht="56.25" customHeight="1">
      <c r="A12" s="276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S12" s="267"/>
      <c r="T12" s="267"/>
      <c r="U12" s="267"/>
      <c r="V12" s="267"/>
      <c r="W12" s="267"/>
      <c r="X12" s="267"/>
      <c r="Y12"/>
      <c r="Z12"/>
    </row>
    <row r="13" spans="8:26" ht="10.5" customHeight="1">
      <c r="H13" s="267"/>
      <c r="R13" s="267"/>
      <c r="S13" s="267"/>
      <c r="U13" s="267"/>
      <c r="V13" s="267"/>
      <c r="W13" s="267"/>
      <c r="X13" s="267"/>
      <c r="Y13"/>
      <c r="Z13"/>
    </row>
    <row r="14" spans="1:26" s="269" customFormat="1" ht="25.5" customHeight="1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R14" s="284"/>
      <c r="S14" s="284"/>
      <c r="U14" s="284"/>
      <c r="V14" s="284"/>
      <c r="W14" s="284"/>
      <c r="X14" s="284"/>
      <c r="Y14" s="284"/>
      <c r="Z14" s="284"/>
    </row>
    <row r="15" spans="1:26" s="269" customFormat="1" ht="25.5" customHeight="1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S15" s="284"/>
      <c r="T15" s="284"/>
      <c r="U15" s="284"/>
      <c r="V15" s="284"/>
      <c r="W15" s="284"/>
      <c r="X15"/>
      <c r="Y15"/>
      <c r="Z15" s="284"/>
    </row>
    <row r="16" spans="15:26" ht="11.25">
      <c r="O16" s="267"/>
      <c r="V16"/>
      <c r="W16"/>
      <c r="X16"/>
      <c r="Y16"/>
      <c r="Z16" s="267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67"/>
    </row>
    <row r="21" ht="11.25">
      <c r="M21" s="267"/>
    </row>
    <row r="22" ht="11.25">
      <c r="B22" s="270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F14" sqref="F14"/>
    </sheetView>
  </sheetViews>
  <sheetFormatPr defaultColWidth="9.33203125" defaultRowHeight="11.25"/>
  <cols>
    <col min="1" max="1" width="128.83203125" style="0" customWidth="1"/>
  </cols>
  <sheetData>
    <row r="1" ht="33" customHeight="1">
      <c r="A1" s="85" t="s">
        <v>3</v>
      </c>
    </row>
    <row r="2" s="265" customFormat="1" ht="21.75" customHeight="1">
      <c r="A2" s="266" t="s">
        <v>4</v>
      </c>
    </row>
    <row r="3" s="265" customFormat="1" ht="21.75" customHeight="1">
      <c r="A3" s="266" t="s">
        <v>5</v>
      </c>
    </row>
    <row r="4" s="265" customFormat="1" ht="21.75" customHeight="1">
      <c r="A4" s="266" t="s">
        <v>6</v>
      </c>
    </row>
    <row r="5" s="265" customFormat="1" ht="21.75" customHeight="1">
      <c r="A5" s="266" t="s">
        <v>7</v>
      </c>
    </row>
    <row r="6" s="265" customFormat="1" ht="21.75" customHeight="1">
      <c r="A6" s="266" t="s">
        <v>8</v>
      </c>
    </row>
    <row r="7" s="265" customFormat="1" ht="21.75" customHeight="1">
      <c r="A7" s="266" t="s">
        <v>9</v>
      </c>
    </row>
    <row r="8" s="265" customFormat="1" ht="21.75" customHeight="1">
      <c r="A8" s="266" t="s">
        <v>10</v>
      </c>
    </row>
    <row r="9" s="265" customFormat="1" ht="21.75" customHeight="1">
      <c r="A9" s="266" t="s">
        <v>11</v>
      </c>
    </row>
    <row r="10" s="265" customFormat="1" ht="21.75" customHeight="1">
      <c r="A10" s="266" t="s">
        <v>12</v>
      </c>
    </row>
    <row r="11" s="265" customFormat="1" ht="21.75" customHeight="1">
      <c r="A11" s="266" t="s">
        <v>13</v>
      </c>
    </row>
    <row r="12" s="265" customFormat="1" ht="21.75" customHeight="1">
      <c r="A12" s="266" t="s">
        <v>14</v>
      </c>
    </row>
    <row r="13" s="265" customFormat="1" ht="21.75" customHeight="1">
      <c r="A13" s="266" t="s">
        <v>15</v>
      </c>
    </row>
    <row r="14" s="265" customFormat="1" ht="21.75" customHeight="1">
      <c r="A14" s="266" t="s">
        <v>16</v>
      </c>
    </row>
    <row r="15" s="265" customFormat="1" ht="21.75" customHeight="1">
      <c r="A15" s="266" t="s">
        <v>17</v>
      </c>
    </row>
    <row r="16" s="265" customFormat="1" ht="21.75" customHeight="1">
      <c r="A16" s="266" t="s">
        <v>18</v>
      </c>
    </row>
    <row r="17" s="265" customFormat="1" ht="21.75" customHeight="1">
      <c r="A17" s="266" t="s">
        <v>19</v>
      </c>
    </row>
    <row r="18" s="265" customFormat="1" ht="21.75" customHeight="1">
      <c r="A18" s="266" t="s">
        <v>20</v>
      </c>
    </row>
    <row r="19" s="265" customFormat="1" ht="21.75" customHeight="1">
      <c r="A19" s="266" t="s">
        <v>21</v>
      </c>
    </row>
    <row r="20" s="265" customFormat="1" ht="21.75" customHeight="1">
      <c r="A20" s="266" t="s">
        <v>22</v>
      </c>
    </row>
    <row r="21" s="265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7"/>
  <sheetViews>
    <sheetView workbookViewId="0" topLeftCell="A1">
      <selection activeCell="D31" sqref="D31"/>
    </sheetView>
  </sheetViews>
  <sheetFormatPr defaultColWidth="12" defaultRowHeight="11.25"/>
  <cols>
    <col min="1" max="1" width="52.66015625" style="239" customWidth="1"/>
    <col min="2" max="2" width="21.5" style="239" customWidth="1"/>
    <col min="3" max="3" width="48.66015625" style="239" customWidth="1"/>
    <col min="4" max="4" width="22.16015625" style="239" customWidth="1"/>
    <col min="5" max="16384" width="12" style="239" customWidth="1"/>
  </cols>
  <sheetData>
    <row r="1" spans="1:22" ht="27">
      <c r="A1" s="240" t="s">
        <v>23</v>
      </c>
      <c r="B1" s="240"/>
      <c r="C1" s="240"/>
      <c r="D1" s="240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 ht="13.5">
      <c r="A2" s="242"/>
      <c r="B2" s="242"/>
      <c r="C2" s="242"/>
      <c r="D2" s="243" t="s">
        <v>24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</row>
    <row r="3" spans="1:22" ht="17.25" customHeight="1">
      <c r="A3" s="43" t="s">
        <v>25</v>
      </c>
      <c r="B3" s="245"/>
      <c r="C3" s="246"/>
      <c r="D3" s="243" t="s">
        <v>26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</row>
    <row r="4" spans="1:22" ht="18" customHeight="1">
      <c r="A4" s="248" t="s">
        <v>27</v>
      </c>
      <c r="B4" s="248"/>
      <c r="C4" s="248" t="s">
        <v>28</v>
      </c>
      <c r="D4" s="248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</row>
    <row r="5" spans="1:22" ht="18" customHeight="1">
      <c r="A5" s="249" t="s">
        <v>29</v>
      </c>
      <c r="B5" s="250" t="s">
        <v>30</v>
      </c>
      <c r="C5" s="249" t="s">
        <v>29</v>
      </c>
      <c r="D5" s="250" t="s">
        <v>30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</row>
    <row r="6" spans="1:22" ht="18" customHeight="1">
      <c r="A6" s="120" t="s">
        <v>31</v>
      </c>
      <c r="B6" s="222">
        <f>519.86+45.9</f>
        <v>565.76</v>
      </c>
      <c r="C6" s="251" t="s">
        <v>32</v>
      </c>
      <c r="D6" s="252">
        <f>D7</f>
        <v>457.68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</row>
    <row r="7" spans="1:22" ht="18" customHeight="1">
      <c r="A7" s="253" t="s">
        <v>33</v>
      </c>
      <c r="B7" s="254"/>
      <c r="C7" s="255" t="s">
        <v>34</v>
      </c>
      <c r="D7" s="252">
        <f>D8+D9+D10</f>
        <v>457.68</v>
      </c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</row>
    <row r="8" spans="1:22" ht="18" customHeight="1">
      <c r="A8" s="120" t="s">
        <v>35</v>
      </c>
      <c r="B8" s="254"/>
      <c r="C8" s="255" t="s">
        <v>36</v>
      </c>
      <c r="D8" s="252">
        <v>272.8</v>
      </c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</row>
    <row r="9" spans="1:22" ht="18" customHeight="1">
      <c r="A9" s="120" t="s">
        <v>37</v>
      </c>
      <c r="B9" s="254"/>
      <c r="C9" s="255" t="s">
        <v>38</v>
      </c>
      <c r="D9" s="252">
        <v>149.8</v>
      </c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</row>
    <row r="10" spans="1:22" ht="18" customHeight="1">
      <c r="A10" s="120" t="s">
        <v>39</v>
      </c>
      <c r="B10" s="254"/>
      <c r="C10" s="255" t="s">
        <v>40</v>
      </c>
      <c r="D10" s="252">
        <v>35.08</v>
      </c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</row>
    <row r="11" spans="1:22" ht="18" customHeight="1">
      <c r="A11" s="120" t="s">
        <v>41</v>
      </c>
      <c r="B11" s="254"/>
      <c r="C11" s="173" t="s">
        <v>42</v>
      </c>
      <c r="D11" s="256">
        <f>D12</f>
        <v>66.52</v>
      </c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</row>
    <row r="12" spans="1:22" ht="18" customHeight="1">
      <c r="A12" s="120" t="s">
        <v>43</v>
      </c>
      <c r="B12" s="254"/>
      <c r="C12" s="173" t="s">
        <v>44</v>
      </c>
      <c r="D12" s="256">
        <f>D13+D14</f>
        <v>66.52</v>
      </c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</row>
    <row r="13" spans="1:22" ht="18" customHeight="1">
      <c r="A13" s="253" t="s">
        <v>33</v>
      </c>
      <c r="B13" s="254"/>
      <c r="C13" s="173" t="s">
        <v>45</v>
      </c>
      <c r="D13" s="256">
        <v>29.47</v>
      </c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</row>
    <row r="14" spans="1:22" ht="18" customHeight="1">
      <c r="A14" s="120" t="s">
        <v>46</v>
      </c>
      <c r="B14" s="254"/>
      <c r="C14" s="173" t="s">
        <v>47</v>
      </c>
      <c r="D14" s="256">
        <f>31.62+5.43</f>
        <v>37.05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</row>
    <row r="15" spans="1:22" ht="18" customHeight="1">
      <c r="A15" s="257"/>
      <c r="B15" s="254"/>
      <c r="C15" s="173" t="s">
        <v>48</v>
      </c>
      <c r="D15" s="256">
        <f>D16</f>
        <v>18.23</v>
      </c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</row>
    <row r="16" spans="1:22" ht="18" customHeight="1">
      <c r="A16" s="120"/>
      <c r="B16" s="254"/>
      <c r="C16" s="173" t="s">
        <v>49</v>
      </c>
      <c r="D16" s="256">
        <f>D17+D18</f>
        <v>18.23</v>
      </c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</row>
    <row r="17" spans="1:22" ht="18" customHeight="1">
      <c r="A17" s="120"/>
      <c r="B17" s="254"/>
      <c r="C17" s="173" t="s">
        <v>50</v>
      </c>
      <c r="D17" s="256">
        <v>16.19</v>
      </c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</row>
    <row r="18" spans="1:22" ht="18" customHeight="1">
      <c r="A18" s="120"/>
      <c r="B18" s="254"/>
      <c r="C18" s="173" t="s">
        <v>51</v>
      </c>
      <c r="D18" s="256">
        <v>2.04</v>
      </c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</row>
    <row r="19" spans="1:22" ht="18" customHeight="1">
      <c r="A19" s="120"/>
      <c r="B19" s="254"/>
      <c r="C19" s="173" t="s">
        <v>52</v>
      </c>
      <c r="D19" s="256">
        <f>D20</f>
        <v>23.330000000000002</v>
      </c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</row>
    <row r="20" spans="1:22" ht="18" customHeight="1">
      <c r="A20" s="120"/>
      <c r="B20" s="254"/>
      <c r="C20" s="173" t="s">
        <v>53</v>
      </c>
      <c r="D20" s="256">
        <f>19.98+3.35</f>
        <v>23.330000000000002</v>
      </c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</row>
    <row r="21" spans="1:22" ht="18" customHeight="1">
      <c r="A21" s="120"/>
      <c r="B21" s="254"/>
      <c r="C21" s="173" t="s">
        <v>54</v>
      </c>
      <c r="D21" s="256">
        <f>19.98+3.35</f>
        <v>23.330000000000002</v>
      </c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</row>
    <row r="22" spans="1:22" ht="18" customHeight="1">
      <c r="A22" s="120"/>
      <c r="B22" s="254"/>
      <c r="C22" s="257"/>
      <c r="D22" s="257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</row>
    <row r="23" spans="1:22" ht="18" customHeight="1">
      <c r="A23" s="120"/>
      <c r="B23" s="254"/>
      <c r="C23" s="173"/>
      <c r="D23" s="258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</row>
    <row r="24" spans="1:22" ht="18" customHeight="1">
      <c r="A24" s="120"/>
      <c r="B24" s="254"/>
      <c r="C24" s="173"/>
      <c r="D24" s="258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64"/>
    </row>
    <row r="25" spans="1:22" s="238" customFormat="1" ht="18" customHeight="1">
      <c r="A25" s="259" t="s">
        <v>55</v>
      </c>
      <c r="B25" s="221">
        <f>SUM(B6:B23)</f>
        <v>565.76</v>
      </c>
      <c r="C25" s="259" t="s">
        <v>56</v>
      </c>
      <c r="D25" s="260">
        <f>D6+D11+D15+D19</f>
        <v>565.7600000000001</v>
      </c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</row>
    <row r="26" spans="1:4" ht="14.25">
      <c r="A26" s="262"/>
      <c r="B26" s="262"/>
      <c r="C26" s="263"/>
      <c r="D26" s="263"/>
    </row>
    <row r="27" spans="3:4" ht="14.25">
      <c r="C27" s="263"/>
      <c r="D27" s="263"/>
    </row>
  </sheetData>
  <sheetProtection/>
  <mergeCells count="2">
    <mergeCell ref="A1:D1"/>
    <mergeCell ref="C26:D27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workbookViewId="0" topLeftCell="A1">
      <selection activeCell="I26" sqref="I26"/>
    </sheetView>
  </sheetViews>
  <sheetFormatPr defaultColWidth="9.33203125" defaultRowHeight="11.25"/>
  <cols>
    <col min="1" max="1" width="18.33203125" style="66" customWidth="1"/>
    <col min="2" max="2" width="14.66015625" style="66" customWidth="1"/>
    <col min="3" max="6" width="10.33203125" style="66" customWidth="1"/>
    <col min="7" max="7" width="9.33203125" style="66" customWidth="1"/>
    <col min="8" max="8" width="10.33203125" style="66" customWidth="1"/>
    <col min="9" max="9" width="6.66015625" style="66" customWidth="1"/>
    <col min="10" max="10" width="12.66015625" style="66" customWidth="1"/>
    <col min="11" max="11" width="10" style="0" customWidth="1"/>
    <col min="12" max="12" width="11.5" style="66" customWidth="1"/>
    <col min="13" max="13" width="10.5" style="66" customWidth="1"/>
    <col min="14" max="16" width="14.16015625" style="66" customWidth="1"/>
    <col min="17" max="254" width="9.16015625" style="66" customWidth="1"/>
  </cols>
  <sheetData>
    <row r="1" spans="1:17" ht="25.5" customHeight="1">
      <c r="A1" s="215" t="s">
        <v>57</v>
      </c>
      <c r="B1" s="215"/>
      <c r="C1" s="215"/>
      <c r="D1" s="215"/>
      <c r="E1" s="215"/>
      <c r="F1" s="215"/>
      <c r="G1" s="215"/>
      <c r="H1" s="215"/>
      <c r="I1" s="215"/>
      <c r="J1" s="215"/>
      <c r="K1" s="234"/>
      <c r="L1" s="215"/>
      <c r="M1" s="215"/>
      <c r="N1" s="215"/>
      <c r="O1" s="215"/>
      <c r="P1" s="215"/>
      <c r="Q1" s="237"/>
    </row>
    <row r="2" spans="15:18" ht="17.25" customHeight="1">
      <c r="O2" s="134" t="s">
        <v>58</v>
      </c>
      <c r="P2" s="134"/>
      <c r="Q2"/>
      <c r="R2"/>
    </row>
    <row r="3" spans="1:18" ht="17.25" customHeight="1">
      <c r="A3" s="43" t="s">
        <v>25</v>
      </c>
      <c r="O3" s="134" t="s">
        <v>26</v>
      </c>
      <c r="P3" s="135"/>
      <c r="Q3"/>
      <c r="R3"/>
    </row>
    <row r="4" spans="1:17" s="198" customFormat="1" ht="12">
      <c r="A4" s="48" t="s">
        <v>59</v>
      </c>
      <c r="B4" s="199" t="s">
        <v>60</v>
      </c>
      <c r="C4" s="200"/>
      <c r="D4" s="200"/>
      <c r="E4" s="200"/>
      <c r="F4" s="200"/>
      <c r="G4" s="200"/>
      <c r="H4" s="200"/>
      <c r="I4" s="200"/>
      <c r="J4" s="200"/>
      <c r="K4" s="204"/>
      <c r="L4" s="199" t="s">
        <v>61</v>
      </c>
      <c r="M4" s="200"/>
      <c r="N4" s="200"/>
      <c r="O4" s="200"/>
      <c r="P4" s="205"/>
      <c r="Q4" s="35"/>
    </row>
    <row r="5" spans="1:17" s="198" customFormat="1" ht="40.5" customHeight="1">
      <c r="A5" s="48"/>
      <c r="B5" s="112" t="s">
        <v>62</v>
      </c>
      <c r="C5" s="10" t="s">
        <v>31</v>
      </c>
      <c r="D5" s="10"/>
      <c r="E5" s="10" t="s">
        <v>35</v>
      </c>
      <c r="F5" s="10" t="s">
        <v>37</v>
      </c>
      <c r="G5" s="10" t="s">
        <v>39</v>
      </c>
      <c r="H5" s="10" t="s">
        <v>41</v>
      </c>
      <c r="I5" s="10" t="s">
        <v>43</v>
      </c>
      <c r="J5" s="10"/>
      <c r="K5" s="10" t="s">
        <v>46</v>
      </c>
      <c r="L5" s="113" t="s">
        <v>62</v>
      </c>
      <c r="M5" s="191" t="s">
        <v>63</v>
      </c>
      <c r="N5" s="192"/>
      <c r="O5" s="197"/>
      <c r="P5" s="113" t="s">
        <v>64</v>
      </c>
      <c r="Q5" s="35"/>
    </row>
    <row r="6" spans="1:17" s="198" customFormat="1" ht="62.25" customHeight="1">
      <c r="A6" s="48"/>
      <c r="B6" s="116"/>
      <c r="C6" s="13" t="s">
        <v>65</v>
      </c>
      <c r="D6" s="10" t="s">
        <v>66</v>
      </c>
      <c r="E6" s="10"/>
      <c r="F6" s="10"/>
      <c r="G6" s="10"/>
      <c r="H6" s="10"/>
      <c r="I6" s="13" t="s">
        <v>65</v>
      </c>
      <c r="J6" s="13" t="s">
        <v>66</v>
      </c>
      <c r="K6" s="10"/>
      <c r="L6" s="117"/>
      <c r="M6" s="117" t="s">
        <v>67</v>
      </c>
      <c r="N6" s="117" t="s">
        <v>68</v>
      </c>
      <c r="O6" s="117" t="s">
        <v>69</v>
      </c>
      <c r="P6" s="117"/>
      <c r="Q6" s="35"/>
    </row>
    <row r="7" spans="1:17" s="186" customFormat="1" ht="36" customHeight="1">
      <c r="A7" s="48" t="s">
        <v>62</v>
      </c>
      <c r="B7" s="232">
        <f>SUM(B8:B14)</f>
        <v>565.76</v>
      </c>
      <c r="C7" s="232">
        <f>SUM(C8:C14)</f>
        <v>565.76</v>
      </c>
      <c r="D7" s="232">
        <f>SUM(D8:D14)</f>
        <v>0</v>
      </c>
      <c r="E7" s="232">
        <f>SUM(E8:E14)</f>
        <v>0</v>
      </c>
      <c r="F7" s="232">
        <f>SUM(F8:F14)</f>
        <v>0</v>
      </c>
      <c r="G7" s="232"/>
      <c r="H7" s="232"/>
      <c r="I7" s="232"/>
      <c r="J7" s="232"/>
      <c r="K7" s="232">
        <f aca="true" t="shared" si="0" ref="K7:P7">SUM(K8:K14)</f>
        <v>0</v>
      </c>
      <c r="L7" s="232">
        <f t="shared" si="0"/>
        <v>565.76</v>
      </c>
      <c r="M7" s="232">
        <f t="shared" si="0"/>
        <v>293.11</v>
      </c>
      <c r="N7" s="232">
        <f t="shared" si="0"/>
        <v>97.91</v>
      </c>
      <c r="O7" s="232">
        <f t="shared" si="0"/>
        <v>24.94</v>
      </c>
      <c r="P7" s="232">
        <f t="shared" si="0"/>
        <v>149.8</v>
      </c>
      <c r="Q7"/>
    </row>
    <row r="8" spans="1:16" ht="36" customHeight="1">
      <c r="A8" s="95" t="s">
        <v>70</v>
      </c>
      <c r="B8" s="222">
        <f>SUM(C8:K8)</f>
        <v>519.86</v>
      </c>
      <c r="C8" s="223">
        <v>519.86</v>
      </c>
      <c r="D8" s="222">
        <v>0</v>
      </c>
      <c r="E8" s="222">
        <v>0</v>
      </c>
      <c r="F8" s="222">
        <v>0</v>
      </c>
      <c r="G8" s="222"/>
      <c r="H8" s="222"/>
      <c r="I8" s="222"/>
      <c r="J8" s="222"/>
      <c r="K8" s="235">
        <v>0</v>
      </c>
      <c r="L8" s="222">
        <f>SUM(M8:P8)</f>
        <v>519.86</v>
      </c>
      <c r="M8" s="222">
        <v>249.99</v>
      </c>
      <c r="N8" s="222">
        <v>95.16</v>
      </c>
      <c r="O8" s="222">
        <v>24.91</v>
      </c>
      <c r="P8" s="223">
        <v>149.8</v>
      </c>
    </row>
    <row r="9" spans="1:16" ht="31.5" customHeight="1">
      <c r="A9" s="95" t="s">
        <v>71</v>
      </c>
      <c r="B9" s="222">
        <f>SUM(C9:K9)</f>
        <v>45.9</v>
      </c>
      <c r="C9" s="233">
        <v>45.9</v>
      </c>
      <c r="D9" s="233"/>
      <c r="E9" s="233"/>
      <c r="F9" s="233"/>
      <c r="G9" s="233"/>
      <c r="H9" s="233"/>
      <c r="I9" s="233"/>
      <c r="J9" s="233"/>
      <c r="K9" s="236"/>
      <c r="L9" s="222">
        <f aca="true" t="shared" si="1" ref="L9:L14">SUM(M9:P9)</f>
        <v>45.9</v>
      </c>
      <c r="M9" s="222">
        <v>43.12</v>
      </c>
      <c r="N9" s="222">
        <v>2.75</v>
      </c>
      <c r="O9" s="222">
        <v>0.03</v>
      </c>
      <c r="P9" s="233"/>
    </row>
    <row r="10" spans="1:16" ht="31.5" customHeight="1">
      <c r="A10" s="196"/>
      <c r="B10" s="222"/>
      <c r="C10" s="224"/>
      <c r="D10" s="224"/>
      <c r="E10" s="224"/>
      <c r="F10" s="224"/>
      <c r="G10" s="224"/>
      <c r="H10" s="224"/>
      <c r="I10" s="224"/>
      <c r="J10" s="224"/>
      <c r="K10" s="230"/>
      <c r="L10" s="222">
        <f t="shared" si="1"/>
        <v>0</v>
      </c>
      <c r="M10" s="222"/>
      <c r="N10" s="222"/>
      <c r="O10" s="222"/>
      <c r="P10" s="225"/>
    </row>
    <row r="11" spans="1:16" ht="31.5" customHeight="1">
      <c r="A11" s="95"/>
      <c r="B11" s="222">
        <f>SUM(C11:K11)</f>
        <v>0</v>
      </c>
      <c r="C11" s="224"/>
      <c r="D11" s="224"/>
      <c r="E11" s="224"/>
      <c r="F11" s="225"/>
      <c r="G11" s="225"/>
      <c r="H11" s="225"/>
      <c r="I11" s="225"/>
      <c r="J11" s="225"/>
      <c r="K11" s="230"/>
      <c r="L11" s="222">
        <f t="shared" si="1"/>
        <v>0</v>
      </c>
      <c r="M11" s="222"/>
      <c r="N11" s="222"/>
      <c r="O11" s="222"/>
      <c r="P11" s="225"/>
    </row>
    <row r="12" spans="1:16" ht="31.5" customHeight="1">
      <c r="A12" s="196"/>
      <c r="B12" s="222">
        <f>SUM(C12:K12)</f>
        <v>0</v>
      </c>
      <c r="C12" s="224"/>
      <c r="D12" s="224"/>
      <c r="E12" s="224"/>
      <c r="F12" s="225"/>
      <c r="G12" s="225"/>
      <c r="H12" s="225"/>
      <c r="I12" s="225"/>
      <c r="J12" s="225"/>
      <c r="K12" s="230"/>
      <c r="L12" s="222">
        <f t="shared" si="1"/>
        <v>0</v>
      </c>
      <c r="M12" s="222"/>
      <c r="N12" s="222"/>
      <c r="O12" s="222"/>
      <c r="P12" s="225"/>
    </row>
    <row r="13" spans="1:16" ht="31.5" customHeight="1">
      <c r="A13" s="95"/>
      <c r="B13" s="222">
        <f>SUM(C13:K13)</f>
        <v>0</v>
      </c>
      <c r="C13" s="224"/>
      <c r="D13" s="224"/>
      <c r="E13" s="224"/>
      <c r="F13" s="224"/>
      <c r="G13" s="224"/>
      <c r="H13" s="224"/>
      <c r="I13" s="224"/>
      <c r="J13" s="224"/>
      <c r="K13" s="230"/>
      <c r="L13" s="222">
        <f t="shared" si="1"/>
        <v>0</v>
      </c>
      <c r="M13" s="222"/>
      <c r="N13" s="222"/>
      <c r="O13" s="222"/>
      <c r="P13" s="225"/>
    </row>
    <row r="14" spans="1:16" ht="31.5" customHeight="1">
      <c r="A14" s="95"/>
      <c r="B14" s="222">
        <f>SUM(C14:K14)</f>
        <v>0</v>
      </c>
      <c r="C14" s="224"/>
      <c r="D14" s="224"/>
      <c r="E14" s="224"/>
      <c r="F14" s="224"/>
      <c r="G14" s="224"/>
      <c r="H14" s="224"/>
      <c r="I14" s="224"/>
      <c r="J14" s="224"/>
      <c r="K14" s="230"/>
      <c r="L14" s="222">
        <f t="shared" si="1"/>
        <v>0</v>
      </c>
      <c r="M14" s="222"/>
      <c r="N14" s="222"/>
      <c r="O14" s="222"/>
      <c r="P14" s="225"/>
    </row>
    <row r="15" spans="1:16" ht="36.75" customHeight="1">
      <c r="A15" s="84" t="s">
        <v>72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6:11" ht="10.5" customHeight="1">
      <c r="F16" s="81"/>
      <c r="G16" s="81"/>
      <c r="H16" s="81"/>
      <c r="I16" s="81"/>
      <c r="J16" s="81"/>
      <c r="K16" s="165"/>
    </row>
    <row r="17" ht="10.5" customHeight="1">
      <c r="C17" s="81"/>
    </row>
  </sheetData>
  <sheetProtection/>
  <mergeCells count="15">
    <mergeCell ref="O2:P2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2"/>
  <sheetViews>
    <sheetView showGridLines="0" showZeros="0" workbookViewId="0" topLeftCell="A1">
      <selection activeCell="H31" sqref="H31"/>
    </sheetView>
  </sheetViews>
  <sheetFormatPr defaultColWidth="9.16015625" defaultRowHeight="11.25"/>
  <cols>
    <col min="1" max="1" width="14" style="66" customWidth="1"/>
    <col min="2" max="4" width="4.33203125" style="66" customWidth="1"/>
    <col min="5" max="5" width="9.33203125" style="66" customWidth="1"/>
    <col min="6" max="6" width="11.5" style="66" bestFit="1" customWidth="1"/>
    <col min="7" max="7" width="12.33203125" style="66" customWidth="1"/>
    <col min="8" max="11" width="9.33203125" style="66" customWidth="1"/>
    <col min="12" max="12" width="9.33203125" style="0" customWidth="1"/>
    <col min="13" max="16" width="9.33203125" style="66" customWidth="1"/>
    <col min="17" max="249" width="9.16015625" style="66" customWidth="1"/>
  </cols>
  <sheetData>
    <row r="1" spans="1:15" ht="28.5" customHeight="1">
      <c r="A1" s="111" t="s">
        <v>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3:15" ht="10.5" customHeight="1">
      <c r="M2"/>
      <c r="N2" s="226"/>
      <c r="O2" s="227" t="s">
        <v>74</v>
      </c>
    </row>
    <row r="3" spans="1:15" ht="17.25" customHeight="1">
      <c r="A3" s="43" t="s">
        <v>75</v>
      </c>
      <c r="B3" s="128" t="s">
        <v>76</v>
      </c>
      <c r="C3" s="128"/>
      <c r="D3" s="128"/>
      <c r="E3" s="128"/>
      <c r="M3"/>
      <c r="N3" s="228" t="s">
        <v>26</v>
      </c>
      <c r="O3" s="228"/>
    </row>
    <row r="4" spans="1:15" s="198" customFormat="1" ht="12">
      <c r="A4" s="112" t="s">
        <v>59</v>
      </c>
      <c r="B4" s="75" t="s">
        <v>77</v>
      </c>
      <c r="C4" s="75"/>
      <c r="D4" s="75"/>
      <c r="E4" s="188" t="s">
        <v>78</v>
      </c>
      <c r="F4" s="70" t="s">
        <v>60</v>
      </c>
      <c r="G4" s="70"/>
      <c r="H4" s="70"/>
      <c r="I4" s="70"/>
      <c r="J4" s="70"/>
      <c r="K4" s="70"/>
      <c r="L4" s="70"/>
      <c r="M4" s="70"/>
      <c r="N4" s="70"/>
      <c r="O4" s="70"/>
    </row>
    <row r="5" spans="1:15" s="198" customFormat="1" ht="63" customHeight="1">
      <c r="A5" s="114"/>
      <c r="B5" s="219" t="s">
        <v>79</v>
      </c>
      <c r="C5" s="219" t="s">
        <v>80</v>
      </c>
      <c r="D5" s="219" t="s">
        <v>81</v>
      </c>
      <c r="E5" s="190"/>
      <c r="F5" s="112" t="s">
        <v>62</v>
      </c>
      <c r="G5" s="10" t="s">
        <v>31</v>
      </c>
      <c r="H5" s="10"/>
      <c r="I5" s="10" t="s">
        <v>35</v>
      </c>
      <c r="J5" s="10" t="s">
        <v>37</v>
      </c>
      <c r="K5" s="10" t="s">
        <v>39</v>
      </c>
      <c r="L5" s="10" t="s">
        <v>41</v>
      </c>
      <c r="M5" s="10" t="s">
        <v>43</v>
      </c>
      <c r="N5" s="10"/>
      <c r="O5" s="10" t="s">
        <v>46</v>
      </c>
    </row>
    <row r="6" spans="1:15" s="198" customFormat="1" ht="51.75" customHeight="1">
      <c r="A6" s="116"/>
      <c r="B6" s="220"/>
      <c r="C6" s="220"/>
      <c r="D6" s="220"/>
      <c r="E6" s="194"/>
      <c r="F6" s="116"/>
      <c r="G6" s="13" t="s">
        <v>65</v>
      </c>
      <c r="H6" s="10" t="s">
        <v>66</v>
      </c>
      <c r="I6" s="10"/>
      <c r="J6" s="10"/>
      <c r="K6" s="10"/>
      <c r="L6" s="10"/>
      <c r="M6" s="13" t="s">
        <v>65</v>
      </c>
      <c r="N6" s="13" t="s">
        <v>66</v>
      </c>
      <c r="O6" s="10"/>
    </row>
    <row r="7" spans="1:249" s="35" customFormat="1" ht="24" customHeight="1">
      <c r="A7" s="179"/>
      <c r="B7" s="129"/>
      <c r="C7" s="129"/>
      <c r="D7" s="129"/>
      <c r="E7" s="130" t="s">
        <v>62</v>
      </c>
      <c r="F7" s="221">
        <f>SUM(F8:F21)</f>
        <v>565.76</v>
      </c>
      <c r="G7" s="221">
        <f>SUM(G8:G21)</f>
        <v>565.76</v>
      </c>
      <c r="H7" s="221">
        <v>0</v>
      </c>
      <c r="I7" s="221">
        <v>0</v>
      </c>
      <c r="J7" s="221">
        <v>0</v>
      </c>
      <c r="K7" s="221"/>
      <c r="L7" s="229">
        <v>0</v>
      </c>
      <c r="M7" s="137"/>
      <c r="N7" s="137"/>
      <c r="O7" s="13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</row>
    <row r="8" spans="1:15" ht="42.75" customHeight="1">
      <c r="A8" s="95" t="s">
        <v>70</v>
      </c>
      <c r="B8" s="59"/>
      <c r="C8" s="59"/>
      <c r="D8" s="59"/>
      <c r="E8" s="94">
        <v>519.9</v>
      </c>
      <c r="F8" s="222">
        <f>SUM(G8:L8)</f>
        <v>519.86</v>
      </c>
      <c r="G8" s="223">
        <v>519.86</v>
      </c>
      <c r="H8" s="224"/>
      <c r="I8" s="224"/>
      <c r="J8" s="224"/>
      <c r="K8" s="224"/>
      <c r="L8" s="230"/>
      <c r="M8" s="122"/>
      <c r="N8" s="122"/>
      <c r="O8" s="122"/>
    </row>
    <row r="9" spans="1:15" ht="27" customHeight="1">
      <c r="A9" s="95" t="s">
        <v>71</v>
      </c>
      <c r="B9" s="59"/>
      <c r="C9" s="59"/>
      <c r="D9" s="59"/>
      <c r="E9" s="94"/>
      <c r="F9" s="222">
        <v>45.9</v>
      </c>
      <c r="G9" s="224">
        <v>45.9</v>
      </c>
      <c r="H9" s="224"/>
      <c r="I9" s="224"/>
      <c r="J9" s="225"/>
      <c r="K9" s="225"/>
      <c r="L9" s="230"/>
      <c r="M9" s="122"/>
      <c r="N9" s="122"/>
      <c r="O9" s="122"/>
    </row>
    <row r="10" spans="1:15" ht="21" customHeight="1">
      <c r="A10" s="196"/>
      <c r="B10" s="59"/>
      <c r="C10" s="59"/>
      <c r="D10" s="59"/>
      <c r="E10" s="94"/>
      <c r="F10" s="222">
        <f aca="true" t="shared" si="0" ref="F9:F21">SUM(G10:L10)</f>
        <v>0</v>
      </c>
      <c r="G10" s="225"/>
      <c r="H10" s="224"/>
      <c r="I10" s="224"/>
      <c r="J10" s="224"/>
      <c r="K10" s="224"/>
      <c r="L10" s="230"/>
      <c r="M10" s="122"/>
      <c r="N10" s="122"/>
      <c r="O10" s="122"/>
    </row>
    <row r="11" spans="1:15" ht="21" customHeight="1">
      <c r="A11" s="95"/>
      <c r="B11" s="59"/>
      <c r="C11" s="59"/>
      <c r="D11" s="59"/>
      <c r="E11" s="94"/>
      <c r="F11" s="222">
        <f t="shared" si="0"/>
        <v>0</v>
      </c>
      <c r="G11" s="225"/>
      <c r="H11" s="224"/>
      <c r="I11" s="224"/>
      <c r="J11" s="224"/>
      <c r="K11" s="224"/>
      <c r="L11" s="230"/>
      <c r="M11" s="122"/>
      <c r="N11" s="122"/>
      <c r="O11" s="122"/>
    </row>
    <row r="12" spans="1:15" ht="21" customHeight="1">
      <c r="A12" s="95"/>
      <c r="B12" s="59"/>
      <c r="C12" s="59"/>
      <c r="D12" s="59"/>
      <c r="E12" s="94"/>
      <c r="F12" s="222"/>
      <c r="G12" s="225"/>
      <c r="H12" s="224"/>
      <c r="I12" s="224"/>
      <c r="J12" s="224"/>
      <c r="K12" s="224"/>
      <c r="L12" s="230"/>
      <c r="M12" s="122"/>
      <c r="N12" s="122"/>
      <c r="O12" s="122"/>
    </row>
    <row r="13" spans="1:15" ht="21" customHeight="1" hidden="1">
      <c r="A13" s="95"/>
      <c r="B13" s="59"/>
      <c r="C13" s="59"/>
      <c r="D13" s="59"/>
      <c r="E13" s="94"/>
      <c r="F13" s="222">
        <f t="shared" si="0"/>
        <v>0</v>
      </c>
      <c r="G13" s="225"/>
      <c r="H13" s="225"/>
      <c r="I13" s="224"/>
      <c r="J13" s="224"/>
      <c r="K13" s="224"/>
      <c r="L13" s="230"/>
      <c r="M13" s="122"/>
      <c r="N13" s="122"/>
      <c r="O13" s="122"/>
    </row>
    <row r="14" spans="1:15" ht="21" customHeight="1" hidden="1">
      <c r="A14" s="95"/>
      <c r="B14" s="59"/>
      <c r="C14" s="59"/>
      <c r="D14" s="59"/>
      <c r="E14" s="94"/>
      <c r="F14" s="222">
        <f t="shared" si="0"/>
        <v>0</v>
      </c>
      <c r="G14" s="225"/>
      <c r="H14" s="225"/>
      <c r="I14" s="225"/>
      <c r="J14" s="224"/>
      <c r="K14" s="224"/>
      <c r="L14" s="230"/>
      <c r="M14" s="122"/>
      <c r="N14" s="122"/>
      <c r="O14" s="122"/>
    </row>
    <row r="15" spans="1:15" ht="21" customHeight="1" hidden="1">
      <c r="A15" s="95"/>
      <c r="B15" s="59"/>
      <c r="C15" s="59"/>
      <c r="D15" s="59"/>
      <c r="E15" s="94"/>
      <c r="F15" s="222">
        <f t="shared" si="0"/>
        <v>0</v>
      </c>
      <c r="G15" s="225"/>
      <c r="H15" s="225"/>
      <c r="I15" s="225"/>
      <c r="J15" s="225"/>
      <c r="K15" s="225"/>
      <c r="L15" s="231"/>
      <c r="M15" s="122"/>
      <c r="N15" s="122"/>
      <c r="O15" s="122"/>
    </row>
    <row r="16" spans="1:15" ht="21" customHeight="1" hidden="1">
      <c r="A16" s="95"/>
      <c r="B16" s="59"/>
      <c r="C16" s="59"/>
      <c r="D16" s="59"/>
      <c r="E16" s="94"/>
      <c r="F16" s="222">
        <f t="shared" si="0"/>
        <v>0</v>
      </c>
      <c r="G16" s="225"/>
      <c r="H16" s="225"/>
      <c r="I16" s="225"/>
      <c r="J16" s="225"/>
      <c r="K16" s="225"/>
      <c r="L16" s="231"/>
      <c r="M16" s="122"/>
      <c r="N16" s="122"/>
      <c r="O16" s="122"/>
    </row>
    <row r="17" spans="1:15" ht="21" customHeight="1" hidden="1">
      <c r="A17" s="95"/>
      <c r="B17" s="59"/>
      <c r="C17" s="59"/>
      <c r="D17" s="59"/>
      <c r="E17" s="94"/>
      <c r="F17" s="222">
        <f t="shared" si="0"/>
        <v>0</v>
      </c>
      <c r="G17" s="225"/>
      <c r="H17" s="225"/>
      <c r="I17" s="225"/>
      <c r="J17" s="225"/>
      <c r="K17" s="225"/>
      <c r="L17" s="231"/>
      <c r="M17" s="122"/>
      <c r="N17" s="122"/>
      <c r="O17" s="122"/>
    </row>
    <row r="18" spans="1:15" ht="21" customHeight="1" hidden="1">
      <c r="A18" s="95"/>
      <c r="B18" s="59"/>
      <c r="C18" s="59"/>
      <c r="D18" s="59"/>
      <c r="E18" s="94"/>
      <c r="F18" s="222">
        <f t="shared" si="0"/>
        <v>0</v>
      </c>
      <c r="G18" s="225"/>
      <c r="H18" s="225"/>
      <c r="I18" s="225"/>
      <c r="J18" s="225"/>
      <c r="K18" s="225"/>
      <c r="L18" s="231"/>
      <c r="M18" s="122"/>
      <c r="N18" s="122"/>
      <c r="O18" s="122"/>
    </row>
    <row r="19" spans="1:15" ht="21" customHeight="1" hidden="1">
      <c r="A19" s="95"/>
      <c r="B19" s="59"/>
      <c r="C19" s="59"/>
      <c r="D19" s="59"/>
      <c r="E19" s="94"/>
      <c r="F19" s="222">
        <f t="shared" si="0"/>
        <v>0</v>
      </c>
      <c r="G19" s="225"/>
      <c r="H19" s="225"/>
      <c r="I19" s="225"/>
      <c r="J19" s="225"/>
      <c r="K19" s="225"/>
      <c r="L19" s="231"/>
      <c r="M19" s="122"/>
      <c r="N19" s="122"/>
      <c r="O19" s="122"/>
    </row>
    <row r="20" spans="1:15" ht="21" customHeight="1">
      <c r="A20" s="95"/>
      <c r="B20" s="59"/>
      <c r="C20" s="59"/>
      <c r="D20" s="59"/>
      <c r="E20" s="94"/>
      <c r="F20" s="222">
        <f t="shared" si="0"/>
        <v>0</v>
      </c>
      <c r="G20" s="225"/>
      <c r="H20" s="225"/>
      <c r="I20" s="225"/>
      <c r="J20" s="225"/>
      <c r="K20" s="225"/>
      <c r="L20" s="231"/>
      <c r="M20" s="122"/>
      <c r="N20" s="122"/>
      <c r="O20" s="122"/>
    </row>
    <row r="21" spans="1:15" ht="21" customHeight="1">
      <c r="A21" s="95"/>
      <c r="B21" s="59"/>
      <c r="C21" s="59"/>
      <c r="D21" s="59"/>
      <c r="E21" s="94"/>
      <c r="F21" s="222">
        <f t="shared" si="0"/>
        <v>0</v>
      </c>
      <c r="G21" s="225"/>
      <c r="H21" s="225"/>
      <c r="I21" s="225"/>
      <c r="J21" s="225"/>
      <c r="K21" s="225"/>
      <c r="L21" s="231"/>
      <c r="M21" s="122"/>
      <c r="N21" s="122"/>
      <c r="O21" s="122"/>
    </row>
    <row r="22" spans="1:15" ht="14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</sheetData>
  <sheetProtection/>
  <mergeCells count="18">
    <mergeCell ref="A1:O1"/>
    <mergeCell ref="N3:O3"/>
    <mergeCell ref="B4:D4"/>
    <mergeCell ref="F4:O4"/>
    <mergeCell ref="G5:H5"/>
    <mergeCell ref="M5:N5"/>
    <mergeCell ref="A22:O22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M37"/>
  <sheetViews>
    <sheetView showGridLines="0" showZeros="0" workbookViewId="0" topLeftCell="A13">
      <selection activeCell="O24" sqref="O24"/>
    </sheetView>
  </sheetViews>
  <sheetFormatPr defaultColWidth="9.16015625" defaultRowHeight="11.25"/>
  <cols>
    <col min="1" max="1" width="22" style="66" customWidth="1"/>
    <col min="2" max="4" width="7.5" style="66" customWidth="1"/>
    <col min="5" max="5" width="42" style="66" bestFit="1" customWidth="1"/>
    <col min="6" max="10" width="13.16015625" style="66" customWidth="1"/>
    <col min="11" max="246" width="9.16015625" style="66" customWidth="1"/>
    <col min="247" max="252" width="9.16015625" style="0" customWidth="1"/>
  </cols>
  <sheetData>
    <row r="1" spans="1:10" ht="27">
      <c r="A1" s="215" t="s">
        <v>82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9:10" ht="12">
      <c r="I2" s="134" t="s">
        <v>83</v>
      </c>
      <c r="J2" s="134"/>
    </row>
    <row r="3" spans="1:10" ht="17.25" customHeight="1">
      <c r="A3" s="43" t="s">
        <v>25</v>
      </c>
      <c r="B3" s="128"/>
      <c r="C3" s="128"/>
      <c r="D3" s="128"/>
      <c r="E3" s="128"/>
      <c r="I3" s="134" t="s">
        <v>26</v>
      </c>
      <c r="J3" s="135"/>
    </row>
    <row r="4" spans="1:10" s="198" customFormat="1" ht="21.75" customHeight="1">
      <c r="A4" s="48" t="s">
        <v>59</v>
      </c>
      <c r="B4" s="75" t="s">
        <v>77</v>
      </c>
      <c r="C4" s="75"/>
      <c r="D4" s="75"/>
      <c r="E4" s="74" t="s">
        <v>78</v>
      </c>
      <c r="F4" s="216" t="s">
        <v>61</v>
      </c>
      <c r="G4" s="216"/>
      <c r="H4" s="216"/>
      <c r="I4" s="216"/>
      <c r="J4" s="216"/>
    </row>
    <row r="5" spans="1:10" s="198" customFormat="1" ht="27" customHeight="1">
      <c r="A5" s="48"/>
      <c r="B5" s="75" t="s">
        <v>79</v>
      </c>
      <c r="C5" s="75" t="s">
        <v>80</v>
      </c>
      <c r="D5" s="75" t="s">
        <v>81</v>
      </c>
      <c r="E5" s="74"/>
      <c r="F5" s="10" t="s">
        <v>62</v>
      </c>
      <c r="G5" s="70" t="s">
        <v>63</v>
      </c>
      <c r="H5" s="70"/>
      <c r="I5" s="70"/>
      <c r="J5" s="10" t="s">
        <v>64</v>
      </c>
    </row>
    <row r="6" spans="1:10" s="198" customFormat="1" ht="30.75" customHeight="1">
      <c r="A6" s="48"/>
      <c r="B6" s="75"/>
      <c r="C6" s="75"/>
      <c r="D6" s="75"/>
      <c r="E6" s="74"/>
      <c r="F6" s="10"/>
      <c r="G6" s="10" t="s">
        <v>67</v>
      </c>
      <c r="H6" s="10" t="s">
        <v>68</v>
      </c>
      <c r="I6" s="10" t="s">
        <v>69</v>
      </c>
      <c r="J6" s="10"/>
    </row>
    <row r="7" spans="1:246" s="35" customFormat="1" ht="18.75" customHeight="1">
      <c r="A7" s="179"/>
      <c r="B7" s="129"/>
      <c r="C7" s="129"/>
      <c r="D7" s="129"/>
      <c r="E7" s="130" t="s">
        <v>62</v>
      </c>
      <c r="F7" s="150">
        <f>F8+F23</f>
        <v>565.76</v>
      </c>
      <c r="G7" s="150">
        <f>G8+G23</f>
        <v>293.10999999999996</v>
      </c>
      <c r="H7" s="150">
        <f>H8+H23</f>
        <v>97.91000000000001</v>
      </c>
      <c r="I7" s="150">
        <f>I8+I23</f>
        <v>24.94</v>
      </c>
      <c r="J7" s="150">
        <f>J8+J23</f>
        <v>149.8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</row>
    <row r="8" spans="1:246" s="35" customFormat="1" ht="33" customHeight="1">
      <c r="A8" s="95" t="s">
        <v>70</v>
      </c>
      <c r="B8" s="129"/>
      <c r="C8" s="129"/>
      <c r="D8" s="129"/>
      <c r="E8" s="130"/>
      <c r="F8" s="150">
        <f>F9+F13+F17+F20</f>
        <v>519.86</v>
      </c>
      <c r="G8" s="150">
        <f>G9+G13+G17+G20</f>
        <v>249.98999999999998</v>
      </c>
      <c r="H8" s="150">
        <f>H9+H13+H17+H20</f>
        <v>95.16000000000001</v>
      </c>
      <c r="I8" s="150">
        <f>I9+I13+I17+I20</f>
        <v>24.91</v>
      </c>
      <c r="J8" s="150">
        <f>J9+J13+J17+J20</f>
        <v>149.8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</row>
    <row r="9" spans="1:10" ht="21" customHeight="1">
      <c r="A9" s="217"/>
      <c r="B9" s="59" t="s">
        <v>84</v>
      </c>
      <c r="C9" s="59"/>
      <c r="D9" s="59"/>
      <c r="E9" s="94" t="s">
        <v>85</v>
      </c>
      <c r="F9" s="157">
        <f>F10</f>
        <v>422.6</v>
      </c>
      <c r="G9" s="157">
        <f>G10</f>
        <v>182.2</v>
      </c>
      <c r="H9" s="157">
        <f>H10</f>
        <v>90.54</v>
      </c>
      <c r="I9" s="157">
        <f>I10</f>
        <v>0.06</v>
      </c>
      <c r="J9" s="157">
        <f>J10</f>
        <v>149.8</v>
      </c>
    </row>
    <row r="10" spans="1:10" ht="18.75" customHeight="1">
      <c r="A10" s="217"/>
      <c r="B10" s="175"/>
      <c r="C10" s="175" t="s">
        <v>86</v>
      </c>
      <c r="D10" s="175"/>
      <c r="E10" s="173" t="s">
        <v>87</v>
      </c>
      <c r="F10" s="157">
        <v>422.6</v>
      </c>
      <c r="G10" s="172">
        <f>G11</f>
        <v>182.2</v>
      </c>
      <c r="H10" s="157">
        <f>H11</f>
        <v>90.54</v>
      </c>
      <c r="I10" s="157">
        <f>I11</f>
        <v>0.06</v>
      </c>
      <c r="J10" s="157">
        <v>149.8</v>
      </c>
    </row>
    <row r="11" spans="1:10" ht="18.75" customHeight="1">
      <c r="A11" s="95"/>
      <c r="B11" s="175"/>
      <c r="C11" s="175"/>
      <c r="D11" s="175" t="s">
        <v>88</v>
      </c>
      <c r="E11" s="173" t="s">
        <v>89</v>
      </c>
      <c r="F11" s="157">
        <v>272.8</v>
      </c>
      <c r="G11" s="172">
        <v>182.2</v>
      </c>
      <c r="H11" s="157">
        <v>90.54</v>
      </c>
      <c r="I11" s="157">
        <v>0.06</v>
      </c>
      <c r="J11" s="157"/>
    </row>
    <row r="12" spans="1:10" ht="18.75" customHeight="1">
      <c r="A12" s="95"/>
      <c r="B12" s="175"/>
      <c r="C12" s="175"/>
      <c r="D12" s="175" t="s">
        <v>90</v>
      </c>
      <c r="E12" s="173" t="s">
        <v>91</v>
      </c>
      <c r="F12" s="157">
        <f>J12</f>
        <v>149.8</v>
      </c>
      <c r="G12" s="172"/>
      <c r="H12" s="157"/>
      <c r="I12" s="157"/>
      <c r="J12" s="157">
        <v>149.8</v>
      </c>
    </row>
    <row r="13" spans="1:10" ht="18.75" customHeight="1">
      <c r="A13" s="95"/>
      <c r="B13" s="175" t="s">
        <v>92</v>
      </c>
      <c r="C13" s="175"/>
      <c r="D13" s="175"/>
      <c r="E13" s="173" t="s">
        <v>93</v>
      </c>
      <c r="F13" s="157">
        <v>61.09</v>
      </c>
      <c r="G13" s="172">
        <v>31.62</v>
      </c>
      <c r="H13" s="157">
        <v>4.62</v>
      </c>
      <c r="I13" s="157">
        <v>24.85</v>
      </c>
      <c r="J13" s="157"/>
    </row>
    <row r="14" spans="1:10" ht="18.75" customHeight="1">
      <c r="A14" s="95"/>
      <c r="B14" s="175"/>
      <c r="C14" s="175" t="s">
        <v>94</v>
      </c>
      <c r="D14" s="175"/>
      <c r="E14" s="173" t="s">
        <v>44</v>
      </c>
      <c r="F14" s="157">
        <v>61.09</v>
      </c>
      <c r="G14" s="172">
        <v>31.62</v>
      </c>
      <c r="H14" s="157">
        <v>4.62</v>
      </c>
      <c r="I14" s="157">
        <v>24.85</v>
      </c>
      <c r="J14" s="157"/>
    </row>
    <row r="15" spans="1:10" ht="18.75" customHeight="1">
      <c r="A15" s="95"/>
      <c r="B15" s="175"/>
      <c r="C15" s="175"/>
      <c r="D15" s="175" t="s">
        <v>88</v>
      </c>
      <c r="E15" s="173" t="s">
        <v>45</v>
      </c>
      <c r="F15" s="157">
        <v>29.47</v>
      </c>
      <c r="G15" s="172"/>
      <c r="H15" s="157">
        <v>4.62</v>
      </c>
      <c r="I15" s="157">
        <v>24.85</v>
      </c>
      <c r="J15" s="157"/>
    </row>
    <row r="16" spans="1:10" ht="18.75" customHeight="1">
      <c r="A16" s="95"/>
      <c r="B16" s="175"/>
      <c r="C16" s="175"/>
      <c r="D16" s="175" t="s">
        <v>94</v>
      </c>
      <c r="E16" s="173" t="s">
        <v>47</v>
      </c>
      <c r="F16" s="157">
        <v>31.62</v>
      </c>
      <c r="G16" s="172">
        <v>31.62</v>
      </c>
      <c r="H16" s="157"/>
      <c r="I16" s="157"/>
      <c r="J16" s="157"/>
    </row>
    <row r="17" spans="1:10" ht="18.75" customHeight="1">
      <c r="A17" s="95"/>
      <c r="B17" s="175" t="s">
        <v>95</v>
      </c>
      <c r="C17" s="175"/>
      <c r="D17" s="175"/>
      <c r="E17" s="173" t="s">
        <v>96</v>
      </c>
      <c r="F17" s="157">
        <v>16.19</v>
      </c>
      <c r="G17" s="157">
        <v>16.19</v>
      </c>
      <c r="H17" s="157"/>
      <c r="I17" s="157"/>
      <c r="J17" s="157"/>
    </row>
    <row r="18" spans="1:10" ht="18.75" customHeight="1">
      <c r="A18" s="95"/>
      <c r="B18" s="175"/>
      <c r="C18" s="175" t="s">
        <v>97</v>
      </c>
      <c r="D18" s="175"/>
      <c r="E18" s="173" t="s">
        <v>44</v>
      </c>
      <c r="F18" s="157">
        <v>16.19</v>
      </c>
      <c r="G18" s="157">
        <v>16.19</v>
      </c>
      <c r="H18" s="157"/>
      <c r="I18" s="157"/>
      <c r="J18" s="157"/>
    </row>
    <row r="19" spans="1:10" ht="18.75" customHeight="1">
      <c r="A19" s="95"/>
      <c r="B19" s="175"/>
      <c r="C19" s="175"/>
      <c r="D19" s="175" t="s">
        <v>88</v>
      </c>
      <c r="E19" s="173" t="s">
        <v>50</v>
      </c>
      <c r="F19" s="157">
        <v>16.19</v>
      </c>
      <c r="G19" s="172">
        <v>16.19</v>
      </c>
      <c r="H19" s="157"/>
      <c r="I19" s="157"/>
      <c r="J19" s="157"/>
    </row>
    <row r="20" spans="1:10" ht="18.75" customHeight="1">
      <c r="A20" s="95"/>
      <c r="B20" s="175" t="s">
        <v>98</v>
      </c>
      <c r="C20" s="175"/>
      <c r="D20" s="175"/>
      <c r="E20" s="173" t="s">
        <v>99</v>
      </c>
      <c r="F20" s="157">
        <v>19.98</v>
      </c>
      <c r="G20" s="157">
        <v>19.98</v>
      </c>
      <c r="H20" s="157"/>
      <c r="I20" s="157"/>
      <c r="J20" s="157"/>
    </row>
    <row r="21" spans="1:10" ht="18.75" customHeight="1">
      <c r="A21" s="95"/>
      <c r="B21" s="175"/>
      <c r="C21" s="175" t="s">
        <v>90</v>
      </c>
      <c r="D21" s="175"/>
      <c r="E21" s="173" t="s">
        <v>53</v>
      </c>
      <c r="F21" s="157">
        <v>19.98</v>
      </c>
      <c r="G21" s="157">
        <v>19.98</v>
      </c>
      <c r="H21" s="157"/>
      <c r="I21" s="157"/>
      <c r="J21" s="157"/>
    </row>
    <row r="22" spans="1:10" ht="18.75" customHeight="1">
      <c r="A22" s="95"/>
      <c r="B22" s="175"/>
      <c r="C22" s="175"/>
      <c r="D22" s="175" t="s">
        <v>88</v>
      </c>
      <c r="E22" s="173" t="s">
        <v>100</v>
      </c>
      <c r="F22" s="157">
        <v>19.98</v>
      </c>
      <c r="G22" s="172">
        <v>19.98</v>
      </c>
      <c r="H22" s="157"/>
      <c r="I22" s="157"/>
      <c r="J22" s="157"/>
    </row>
    <row r="23" spans="1:10" ht="30" customHeight="1">
      <c r="A23" s="95" t="s">
        <v>71</v>
      </c>
      <c r="B23" s="175"/>
      <c r="C23" s="175"/>
      <c r="D23" s="175"/>
      <c r="E23" s="173"/>
      <c r="F23" s="157">
        <f>F24+F27+F30+F33</f>
        <v>45.9</v>
      </c>
      <c r="G23" s="157">
        <f>G24+G27+G30+G33</f>
        <v>43.12</v>
      </c>
      <c r="H23" s="157">
        <f>H24+H27+H30+H33</f>
        <v>2.75</v>
      </c>
      <c r="I23" s="157">
        <f>I24+I27+I30+I33</f>
        <v>0.03</v>
      </c>
      <c r="J23" s="157"/>
    </row>
    <row r="24" spans="1:10" ht="18.75" customHeight="1">
      <c r="A24" s="95"/>
      <c r="B24" s="175" t="s">
        <v>84</v>
      </c>
      <c r="C24" s="175"/>
      <c r="D24" s="175"/>
      <c r="E24" s="94" t="s">
        <v>85</v>
      </c>
      <c r="F24" s="157">
        <v>35.08</v>
      </c>
      <c r="G24" s="172">
        <v>32.3</v>
      </c>
      <c r="H24" s="157">
        <v>2.75</v>
      </c>
      <c r="I24" s="157">
        <v>0.03</v>
      </c>
      <c r="J24" s="157"/>
    </row>
    <row r="25" spans="1:10" ht="18.75" customHeight="1">
      <c r="A25" s="95"/>
      <c r="B25" s="175"/>
      <c r="C25" s="175" t="s">
        <v>86</v>
      </c>
      <c r="D25" s="175"/>
      <c r="E25" s="173" t="s">
        <v>87</v>
      </c>
      <c r="F25" s="157">
        <v>35.08</v>
      </c>
      <c r="G25" s="172">
        <v>32.3</v>
      </c>
      <c r="H25" s="157">
        <v>2.75</v>
      </c>
      <c r="I25" s="157">
        <v>0.03</v>
      </c>
      <c r="J25" s="157"/>
    </row>
    <row r="26" spans="1:10" ht="18.75" customHeight="1">
      <c r="A26" s="95"/>
      <c r="B26" s="175"/>
      <c r="C26" s="175"/>
      <c r="D26" s="175" t="s">
        <v>101</v>
      </c>
      <c r="E26" s="173" t="s">
        <v>102</v>
      </c>
      <c r="F26" s="157">
        <v>35.08</v>
      </c>
      <c r="G26" s="172">
        <v>32.3</v>
      </c>
      <c r="H26" s="172">
        <v>2.75</v>
      </c>
      <c r="I26" s="157">
        <v>0.03</v>
      </c>
      <c r="J26" s="157"/>
    </row>
    <row r="27" spans="1:10" ht="18.75" customHeight="1">
      <c r="A27" s="95"/>
      <c r="B27" s="175" t="s">
        <v>92</v>
      </c>
      <c r="C27" s="175"/>
      <c r="D27" s="175"/>
      <c r="E27" s="173" t="s">
        <v>93</v>
      </c>
      <c r="F27" s="157">
        <v>5.43</v>
      </c>
      <c r="G27" s="157">
        <v>5.43</v>
      </c>
      <c r="H27" s="172"/>
      <c r="I27" s="157"/>
      <c r="J27" s="157"/>
    </row>
    <row r="28" spans="1:10" ht="18.75" customHeight="1">
      <c r="A28" s="95"/>
      <c r="B28" s="175"/>
      <c r="C28" s="175" t="s">
        <v>94</v>
      </c>
      <c r="D28" s="175"/>
      <c r="E28" s="173" t="s">
        <v>44</v>
      </c>
      <c r="F28" s="157">
        <v>5.43</v>
      </c>
      <c r="G28" s="157">
        <v>5.43</v>
      </c>
      <c r="H28" s="172"/>
      <c r="I28" s="157"/>
      <c r="J28" s="157"/>
    </row>
    <row r="29" spans="1:10" ht="18.75" customHeight="1">
      <c r="A29" s="95"/>
      <c r="B29" s="175"/>
      <c r="C29" s="175"/>
      <c r="D29" s="175" t="s">
        <v>94</v>
      </c>
      <c r="E29" s="173" t="s">
        <v>47</v>
      </c>
      <c r="F29" s="157">
        <v>5.43</v>
      </c>
      <c r="G29" s="157">
        <v>5.43</v>
      </c>
      <c r="H29" s="172"/>
      <c r="I29" s="157"/>
      <c r="J29" s="157"/>
    </row>
    <row r="30" spans="1:10" ht="18.75" customHeight="1">
      <c r="A30" s="95"/>
      <c r="B30" s="175" t="s">
        <v>95</v>
      </c>
      <c r="C30" s="175"/>
      <c r="D30" s="175"/>
      <c r="E30" s="173" t="s">
        <v>96</v>
      </c>
      <c r="F30" s="157">
        <v>2.04</v>
      </c>
      <c r="G30" s="157">
        <v>2.04</v>
      </c>
      <c r="H30" s="172"/>
      <c r="I30" s="157"/>
      <c r="J30" s="157"/>
    </row>
    <row r="31" spans="1:10" ht="18.75" customHeight="1">
      <c r="A31" s="95"/>
      <c r="B31" s="175"/>
      <c r="C31" s="175" t="s">
        <v>97</v>
      </c>
      <c r="D31" s="175"/>
      <c r="E31" s="173" t="s">
        <v>44</v>
      </c>
      <c r="F31" s="157">
        <v>2.04</v>
      </c>
      <c r="G31" s="157">
        <v>2.04</v>
      </c>
      <c r="H31" s="172"/>
      <c r="I31" s="157"/>
      <c r="J31" s="157"/>
    </row>
    <row r="32" spans="1:10" ht="18.75" customHeight="1">
      <c r="A32" s="95"/>
      <c r="B32" s="175"/>
      <c r="C32" s="175"/>
      <c r="D32" s="175" t="s">
        <v>90</v>
      </c>
      <c r="E32" s="173" t="s">
        <v>103</v>
      </c>
      <c r="F32" s="157">
        <v>2.04</v>
      </c>
      <c r="G32" s="157">
        <v>2.04</v>
      </c>
      <c r="H32" s="172"/>
      <c r="I32" s="157"/>
      <c r="J32" s="157"/>
    </row>
    <row r="33" spans="1:10" ht="18.75" customHeight="1">
      <c r="A33" s="95"/>
      <c r="B33" s="175" t="s">
        <v>98</v>
      </c>
      <c r="C33" s="175"/>
      <c r="D33" s="175"/>
      <c r="E33" s="173" t="s">
        <v>99</v>
      </c>
      <c r="F33" s="157">
        <v>3.35</v>
      </c>
      <c r="G33" s="157">
        <v>3.35</v>
      </c>
      <c r="H33" s="172"/>
      <c r="I33" s="157"/>
      <c r="J33" s="157"/>
    </row>
    <row r="34" spans="1:10" ht="18.75" customHeight="1">
      <c r="A34" s="95"/>
      <c r="B34" s="175"/>
      <c r="C34" s="175" t="s">
        <v>90</v>
      </c>
      <c r="D34" s="175"/>
      <c r="E34" s="173" t="s">
        <v>53</v>
      </c>
      <c r="F34" s="157">
        <v>3.35</v>
      </c>
      <c r="G34" s="157">
        <v>3.35</v>
      </c>
      <c r="H34" s="172"/>
      <c r="I34" s="157"/>
      <c r="J34" s="157"/>
    </row>
    <row r="35" spans="1:10" ht="18.75" customHeight="1">
      <c r="A35" s="95"/>
      <c r="B35" s="175"/>
      <c r="C35" s="175"/>
      <c r="D35" s="175" t="s">
        <v>88</v>
      </c>
      <c r="E35" s="173" t="s">
        <v>100</v>
      </c>
      <c r="F35" s="157">
        <v>3.35</v>
      </c>
      <c r="G35" s="157">
        <v>3.35</v>
      </c>
      <c r="H35" s="172"/>
      <c r="I35" s="157"/>
      <c r="J35" s="157"/>
    </row>
    <row r="36" spans="1:10" ht="18.75" customHeight="1">
      <c r="A36" s="120" t="s">
        <v>104</v>
      </c>
      <c r="B36" s="59"/>
      <c r="C36" s="59"/>
      <c r="D36" s="59"/>
      <c r="E36" s="94"/>
      <c r="F36" s="108"/>
      <c r="G36" s="108"/>
      <c r="H36" s="108"/>
      <c r="I36" s="108"/>
      <c r="J36" s="108"/>
    </row>
    <row r="37" spans="1:247" s="66" customFormat="1" ht="19.5" customHeight="1">
      <c r="A37" s="66" t="s">
        <v>105</v>
      </c>
      <c r="E37" s="218"/>
      <c r="F37" s="218"/>
      <c r="G37" s="218"/>
      <c r="H37" s="218"/>
      <c r="I37" s="218"/>
      <c r="J37" s="218"/>
      <c r="IM37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98" bottom="0.59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5"/>
  <sheetViews>
    <sheetView showGridLines="0" showZeros="0" workbookViewId="0" topLeftCell="A1">
      <selection activeCell="D31" sqref="D31"/>
    </sheetView>
  </sheetViews>
  <sheetFormatPr defaultColWidth="9.16015625" defaultRowHeight="11.25"/>
  <cols>
    <col min="1" max="3" width="4" style="66" customWidth="1"/>
    <col min="4" max="4" width="38.33203125" style="66" customWidth="1"/>
    <col min="5" max="5" width="12" style="209" customWidth="1"/>
    <col min="6" max="6" width="11.33203125" style="209" bestFit="1" customWidth="1"/>
    <col min="7" max="9" width="17" style="66" customWidth="1"/>
    <col min="10" max="10" width="13.33203125" style="66" customWidth="1"/>
    <col min="11" max="11" width="17" style="66" customWidth="1"/>
    <col min="12" max="13" width="10.83203125" style="66" customWidth="1"/>
    <col min="14" max="14" width="13.83203125" style="66" customWidth="1"/>
    <col min="15" max="247" width="9.16015625" style="66" customWidth="1"/>
    <col min="248" max="253" width="9.16015625" style="0" customWidth="1"/>
  </cols>
  <sheetData>
    <row r="1" spans="1:14" ht="25.5" customHeight="1">
      <c r="A1" s="111" t="s">
        <v>106</v>
      </c>
      <c r="B1" s="111"/>
      <c r="C1" s="111"/>
      <c r="D1" s="111"/>
      <c r="E1" s="210"/>
      <c r="F1" s="210"/>
      <c r="G1" s="111"/>
      <c r="H1" s="111"/>
      <c r="I1" s="111"/>
      <c r="J1" s="111"/>
      <c r="K1" s="111"/>
      <c r="L1" s="111"/>
      <c r="M1" s="111"/>
      <c r="N1" s="111"/>
    </row>
    <row r="2" spans="1:14" ht="17.25" customHeight="1">
      <c r="A2" s="211"/>
      <c r="B2" s="211"/>
      <c r="C2" s="211"/>
      <c r="D2" s="211"/>
      <c r="E2" s="212"/>
      <c r="F2" s="212"/>
      <c r="G2" s="211"/>
      <c r="H2" s="211"/>
      <c r="I2" s="211"/>
      <c r="J2" s="211"/>
      <c r="L2"/>
      <c r="N2" s="142" t="s">
        <v>107</v>
      </c>
    </row>
    <row r="3" spans="1:14" ht="17.25" customHeight="1">
      <c r="A3" s="43" t="s">
        <v>75</v>
      </c>
      <c r="B3" s="128"/>
      <c r="C3" s="128"/>
      <c r="D3" s="128" t="s">
        <v>76</v>
      </c>
      <c r="I3" s="214"/>
      <c r="J3" s="214"/>
      <c r="L3"/>
      <c r="N3" s="177" t="s">
        <v>26</v>
      </c>
    </row>
    <row r="4" spans="1:14" s="198" customFormat="1" ht="19.5" customHeight="1">
      <c r="A4" s="75" t="s">
        <v>77</v>
      </c>
      <c r="B4" s="75"/>
      <c r="C4" s="75"/>
      <c r="D4" s="188" t="s">
        <v>78</v>
      </c>
      <c r="E4" s="169" t="s">
        <v>108</v>
      </c>
      <c r="F4" s="169"/>
      <c r="G4" s="10"/>
      <c r="H4" s="10"/>
      <c r="I4" s="10"/>
      <c r="J4" s="10"/>
      <c r="K4" s="10"/>
      <c r="L4" s="10"/>
      <c r="M4" s="10"/>
      <c r="N4" s="10"/>
    </row>
    <row r="5" spans="1:14" s="198" customFormat="1" ht="33" customHeight="1">
      <c r="A5" s="187" t="s">
        <v>79</v>
      </c>
      <c r="B5" s="187" t="s">
        <v>80</v>
      </c>
      <c r="C5" s="187" t="s">
        <v>81</v>
      </c>
      <c r="D5" s="190"/>
      <c r="E5" s="169" t="s">
        <v>62</v>
      </c>
      <c r="F5" s="169" t="s">
        <v>31</v>
      </c>
      <c r="G5" s="10"/>
      <c r="H5" s="10" t="s">
        <v>35</v>
      </c>
      <c r="I5" s="10" t="s">
        <v>37</v>
      </c>
      <c r="J5" s="10" t="s">
        <v>39</v>
      </c>
      <c r="K5" s="10" t="s">
        <v>41</v>
      </c>
      <c r="L5" s="10" t="s">
        <v>43</v>
      </c>
      <c r="M5" s="10"/>
      <c r="N5" s="10" t="s">
        <v>46</v>
      </c>
    </row>
    <row r="6" spans="1:14" s="198" customFormat="1" ht="51.75" customHeight="1">
      <c r="A6" s="193"/>
      <c r="B6" s="193"/>
      <c r="C6" s="193"/>
      <c r="D6" s="194"/>
      <c r="E6" s="169"/>
      <c r="F6" s="170" t="s">
        <v>65</v>
      </c>
      <c r="G6" s="10" t="s">
        <v>66</v>
      </c>
      <c r="H6" s="10"/>
      <c r="I6" s="10"/>
      <c r="J6" s="10"/>
      <c r="K6" s="10"/>
      <c r="L6" s="13" t="s">
        <v>65</v>
      </c>
      <c r="M6" s="13" t="s">
        <v>66</v>
      </c>
      <c r="N6" s="10"/>
    </row>
    <row r="7" spans="1:247" s="35" customFormat="1" ht="18.75" customHeight="1">
      <c r="A7" s="129"/>
      <c r="B7" s="129"/>
      <c r="C7" s="129"/>
      <c r="D7" s="130" t="s">
        <v>62</v>
      </c>
      <c r="E7" s="150">
        <f>E8+E13+E17+E21</f>
        <v>565.7600000000001</v>
      </c>
      <c r="F7" s="150">
        <f>F8+F13+F17+F21</f>
        <v>565.7600000000001</v>
      </c>
      <c r="G7" s="131"/>
      <c r="H7" s="131"/>
      <c r="I7" s="131"/>
      <c r="J7" s="131"/>
      <c r="K7" s="131"/>
      <c r="L7" s="137"/>
      <c r="M7" s="137"/>
      <c r="N7" s="137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</row>
    <row r="8" spans="1:247" s="35" customFormat="1" ht="18.75" customHeight="1">
      <c r="A8" s="171" t="s">
        <v>84</v>
      </c>
      <c r="B8" s="59"/>
      <c r="C8" s="59"/>
      <c r="D8" s="94" t="s">
        <v>85</v>
      </c>
      <c r="E8" s="150">
        <f>E9</f>
        <v>457.68</v>
      </c>
      <c r="F8" s="155">
        <f>F9</f>
        <v>457.68</v>
      </c>
      <c r="G8" s="131"/>
      <c r="H8" s="131"/>
      <c r="I8" s="131"/>
      <c r="J8" s="131"/>
      <c r="K8" s="131"/>
      <c r="L8" s="137"/>
      <c r="M8" s="137"/>
      <c r="N8" s="137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</row>
    <row r="9" spans="1:247" s="35" customFormat="1" ht="18.75" customHeight="1">
      <c r="A9" s="59"/>
      <c r="B9" s="59" t="s">
        <v>86</v>
      </c>
      <c r="C9" s="59"/>
      <c r="D9" s="173" t="s">
        <v>87</v>
      </c>
      <c r="E9" s="150">
        <f>F9</f>
        <v>457.68</v>
      </c>
      <c r="F9" s="155">
        <f>F10+F11+F12</f>
        <v>457.68</v>
      </c>
      <c r="G9" s="131"/>
      <c r="H9" s="131"/>
      <c r="I9" s="131"/>
      <c r="J9" s="131"/>
      <c r="K9" s="131"/>
      <c r="L9" s="137"/>
      <c r="M9" s="137"/>
      <c r="N9" s="137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</row>
    <row r="10" spans="1:247" s="35" customFormat="1" ht="18.75" customHeight="1">
      <c r="A10" s="59"/>
      <c r="B10" s="59"/>
      <c r="C10" s="59" t="s">
        <v>88</v>
      </c>
      <c r="D10" s="173" t="s">
        <v>89</v>
      </c>
      <c r="E10" s="150">
        <f>F10</f>
        <v>272.8</v>
      </c>
      <c r="F10" s="155">
        <v>272.8</v>
      </c>
      <c r="G10" s="131"/>
      <c r="H10" s="131"/>
      <c r="I10" s="131"/>
      <c r="J10" s="131"/>
      <c r="K10" s="131"/>
      <c r="L10" s="137"/>
      <c r="M10" s="137"/>
      <c r="N10" s="137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</row>
    <row r="11" spans="1:247" s="35" customFormat="1" ht="18.75" customHeight="1">
      <c r="A11" s="59"/>
      <c r="B11" s="59"/>
      <c r="C11" s="59" t="s">
        <v>90</v>
      </c>
      <c r="D11" s="173" t="s">
        <v>91</v>
      </c>
      <c r="E11" s="150">
        <f>F11</f>
        <v>149.8</v>
      </c>
      <c r="F11" s="155">
        <v>149.8</v>
      </c>
      <c r="G11" s="131"/>
      <c r="H11" s="131"/>
      <c r="I11" s="131"/>
      <c r="J11" s="131"/>
      <c r="K11" s="131"/>
      <c r="L11" s="137"/>
      <c r="M11" s="137"/>
      <c r="N11" s="137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</row>
    <row r="12" spans="1:247" s="35" customFormat="1" ht="18.75" customHeight="1">
      <c r="A12" s="59"/>
      <c r="B12" s="59"/>
      <c r="C12" s="59" t="s">
        <v>101</v>
      </c>
      <c r="D12" s="174" t="s">
        <v>109</v>
      </c>
      <c r="E12" s="150">
        <f>F12</f>
        <v>35.08</v>
      </c>
      <c r="F12" s="155">
        <v>35.08</v>
      </c>
      <c r="G12" s="131"/>
      <c r="H12" s="131"/>
      <c r="I12" s="131"/>
      <c r="J12" s="131"/>
      <c r="K12" s="131"/>
      <c r="L12" s="137"/>
      <c r="M12" s="137"/>
      <c r="N12" s="137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</row>
    <row r="13" spans="1:14" ht="18.75" customHeight="1">
      <c r="A13" s="175" t="s">
        <v>92</v>
      </c>
      <c r="B13" s="175"/>
      <c r="C13" s="175"/>
      <c r="D13" s="173" t="s">
        <v>93</v>
      </c>
      <c r="E13" s="150">
        <f>E14</f>
        <v>66.52</v>
      </c>
      <c r="F13" s="155">
        <f>F14</f>
        <v>66.52</v>
      </c>
      <c r="G13" s="108"/>
      <c r="H13" s="108"/>
      <c r="I13" s="108"/>
      <c r="J13" s="108"/>
      <c r="K13" s="122"/>
      <c r="L13" s="122"/>
      <c r="M13" s="122"/>
      <c r="N13" s="122"/>
    </row>
    <row r="14" spans="1:14" ht="18.75" customHeight="1">
      <c r="A14" s="175"/>
      <c r="B14" s="175" t="s">
        <v>94</v>
      </c>
      <c r="C14" s="175"/>
      <c r="D14" s="173" t="s">
        <v>44</v>
      </c>
      <c r="E14" s="150">
        <f>SUM(F14:I14)</f>
        <v>66.52</v>
      </c>
      <c r="F14" s="155">
        <f>F15+F16</f>
        <v>66.52</v>
      </c>
      <c r="G14" s="108"/>
      <c r="H14" s="108"/>
      <c r="I14" s="108"/>
      <c r="J14" s="108"/>
      <c r="K14" s="122"/>
      <c r="L14" s="122"/>
      <c r="M14" s="122"/>
      <c r="N14" s="122"/>
    </row>
    <row r="15" spans="1:14" ht="18.75" customHeight="1">
      <c r="A15" s="175" t="s">
        <v>110</v>
      </c>
      <c r="B15" s="175" t="s">
        <v>110</v>
      </c>
      <c r="C15" s="175" t="s">
        <v>88</v>
      </c>
      <c r="D15" s="173" t="s">
        <v>45</v>
      </c>
      <c r="E15" s="150">
        <f>SUM(F15:I15)</f>
        <v>29.47</v>
      </c>
      <c r="F15" s="155">
        <v>29.47</v>
      </c>
      <c r="G15" s="108"/>
      <c r="H15" s="108"/>
      <c r="I15" s="108"/>
      <c r="J15" s="108"/>
      <c r="K15" s="122"/>
      <c r="L15" s="122"/>
      <c r="M15" s="122"/>
      <c r="N15" s="122"/>
    </row>
    <row r="16" spans="1:14" ht="18.75" customHeight="1">
      <c r="A16" s="175" t="s">
        <v>110</v>
      </c>
      <c r="B16" s="175" t="s">
        <v>110</v>
      </c>
      <c r="C16" s="175" t="s">
        <v>94</v>
      </c>
      <c r="D16" s="173" t="s">
        <v>47</v>
      </c>
      <c r="E16" s="150">
        <f>SUM(F16:I16)</f>
        <v>37.05</v>
      </c>
      <c r="F16" s="155">
        <f>31.62+5.43</f>
        <v>37.05</v>
      </c>
      <c r="G16" s="108"/>
      <c r="H16" s="108"/>
      <c r="I16" s="108"/>
      <c r="J16" s="108"/>
      <c r="K16" s="122"/>
      <c r="L16" s="122"/>
      <c r="M16" s="122"/>
      <c r="N16" s="122"/>
    </row>
    <row r="17" spans="1:14" ht="18.75" customHeight="1">
      <c r="A17" s="175" t="s">
        <v>95</v>
      </c>
      <c r="B17" s="175"/>
      <c r="C17" s="175"/>
      <c r="D17" s="173" t="s">
        <v>96</v>
      </c>
      <c r="E17" s="150">
        <f>E18</f>
        <v>18.23</v>
      </c>
      <c r="F17" s="155">
        <f>F18</f>
        <v>18.23</v>
      </c>
      <c r="G17" s="108"/>
      <c r="H17" s="108"/>
      <c r="I17" s="108"/>
      <c r="J17" s="108"/>
      <c r="K17" s="122"/>
      <c r="L17" s="122"/>
      <c r="M17" s="122"/>
      <c r="N17" s="122"/>
    </row>
    <row r="18" spans="1:14" ht="18.75" customHeight="1">
      <c r="A18" s="175"/>
      <c r="B18" s="175" t="s">
        <v>97</v>
      </c>
      <c r="C18" s="175"/>
      <c r="D18" s="173" t="s">
        <v>49</v>
      </c>
      <c r="E18" s="150">
        <f>SUM(F18:I18)</f>
        <v>18.23</v>
      </c>
      <c r="F18" s="155">
        <f>F19+F20</f>
        <v>18.23</v>
      </c>
      <c r="G18" s="108"/>
      <c r="H18" s="108"/>
      <c r="I18" s="108"/>
      <c r="J18" s="108"/>
      <c r="K18" s="122"/>
      <c r="L18" s="122"/>
      <c r="M18" s="122"/>
      <c r="N18" s="122"/>
    </row>
    <row r="19" spans="1:14" ht="18.75" customHeight="1">
      <c r="A19" s="175" t="s">
        <v>110</v>
      </c>
      <c r="B19" s="175" t="s">
        <v>110</v>
      </c>
      <c r="C19" s="175" t="s">
        <v>88</v>
      </c>
      <c r="D19" s="173" t="s">
        <v>50</v>
      </c>
      <c r="E19" s="150">
        <f>SUM(F19:I19)</f>
        <v>16.19</v>
      </c>
      <c r="F19" s="155">
        <v>16.19</v>
      </c>
      <c r="G19" s="108"/>
      <c r="H19" s="108"/>
      <c r="I19" s="108"/>
      <c r="J19" s="108"/>
      <c r="K19" s="122"/>
      <c r="L19" s="122"/>
      <c r="M19" s="122"/>
      <c r="N19" s="122"/>
    </row>
    <row r="20" spans="1:14" ht="18.75" customHeight="1">
      <c r="A20" s="175" t="s">
        <v>110</v>
      </c>
      <c r="B20" s="175" t="s">
        <v>110</v>
      </c>
      <c r="C20" s="175" t="s">
        <v>90</v>
      </c>
      <c r="D20" s="173" t="s">
        <v>51</v>
      </c>
      <c r="E20" s="150">
        <f>SUM(F20:I20)</f>
        <v>2.04</v>
      </c>
      <c r="F20" s="155">
        <v>2.04</v>
      </c>
      <c r="G20" s="108"/>
      <c r="H20" s="108"/>
      <c r="I20" s="108"/>
      <c r="J20" s="108"/>
      <c r="K20" s="122"/>
      <c r="L20" s="122"/>
      <c r="M20" s="122"/>
      <c r="N20" s="122"/>
    </row>
    <row r="21" spans="1:248" s="66" customFormat="1" ht="18.75" customHeight="1">
      <c r="A21" s="175" t="s">
        <v>98</v>
      </c>
      <c r="B21" s="175"/>
      <c r="C21" s="175"/>
      <c r="D21" s="173" t="s">
        <v>99</v>
      </c>
      <c r="E21" s="150">
        <f>E22</f>
        <v>23.33</v>
      </c>
      <c r="F21" s="155">
        <f>F22</f>
        <v>23.33</v>
      </c>
      <c r="G21" s="108"/>
      <c r="H21" s="108"/>
      <c r="I21" s="108"/>
      <c r="J21" s="108"/>
      <c r="K21" s="122"/>
      <c r="L21" s="122"/>
      <c r="M21" s="122"/>
      <c r="N21" s="122"/>
      <c r="IN21"/>
    </row>
    <row r="22" spans="1:248" s="66" customFormat="1" ht="19.5" customHeight="1">
      <c r="A22" s="175"/>
      <c r="B22" s="175" t="s">
        <v>90</v>
      </c>
      <c r="C22" s="175"/>
      <c r="D22" s="173" t="s">
        <v>53</v>
      </c>
      <c r="E22" s="150">
        <f>E23</f>
        <v>23.33</v>
      </c>
      <c r="F22" s="155">
        <v>23.33</v>
      </c>
      <c r="G22" s="108"/>
      <c r="H22" s="108"/>
      <c r="I22" s="108"/>
      <c r="J22" s="108"/>
      <c r="K22" s="122"/>
      <c r="L22" s="122"/>
      <c r="M22" s="122"/>
      <c r="N22" s="122"/>
      <c r="IN22"/>
    </row>
    <row r="23" spans="1:14" ht="15" customHeight="1">
      <c r="A23" s="175" t="s">
        <v>110</v>
      </c>
      <c r="B23" s="175" t="s">
        <v>110</v>
      </c>
      <c r="C23" s="175" t="s">
        <v>88</v>
      </c>
      <c r="D23" s="173" t="s">
        <v>54</v>
      </c>
      <c r="E23" s="150">
        <v>23.33</v>
      </c>
      <c r="F23" s="209">
        <f>19.98+3.35</f>
        <v>23.330000000000002</v>
      </c>
      <c r="G23" s="155"/>
      <c r="H23" s="122"/>
      <c r="I23" s="122"/>
      <c r="J23" s="122"/>
      <c r="K23" s="122"/>
      <c r="L23" s="122"/>
      <c r="M23" s="122"/>
      <c r="N23" s="122"/>
    </row>
    <row r="24" spans="1:14" ht="12">
      <c r="A24" s="175"/>
      <c r="B24" s="175"/>
      <c r="C24" s="175"/>
      <c r="D24" s="120" t="s">
        <v>104</v>
      </c>
      <c r="E24" s="157"/>
      <c r="F24" s="155"/>
      <c r="G24" s="122"/>
      <c r="H24" s="122"/>
      <c r="I24" s="122"/>
      <c r="J24" s="122"/>
      <c r="K24" s="122"/>
      <c r="L24" s="122"/>
      <c r="M24" s="122"/>
      <c r="N24" s="122"/>
    </row>
    <row r="25" spans="1:14" ht="14.25">
      <c r="A25" s="84"/>
      <c r="B25" s="84"/>
      <c r="C25" s="84"/>
      <c r="D25" s="84"/>
      <c r="E25" s="213"/>
      <c r="F25" s="213"/>
      <c r="G25" s="84"/>
      <c r="H25" s="84"/>
      <c r="I25" s="84"/>
      <c r="J25" s="84"/>
      <c r="K25" s="84"/>
      <c r="L25" s="84"/>
      <c r="M25" s="84"/>
      <c r="N25" s="84"/>
    </row>
  </sheetData>
  <sheetProtection/>
  <mergeCells count="16">
    <mergeCell ref="A1:N1"/>
    <mergeCell ref="A4:C4"/>
    <mergeCell ref="E4:N4"/>
    <mergeCell ref="F5:G5"/>
    <mergeCell ref="L5:M5"/>
    <mergeCell ref="A25:N2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1" width="14.16015625" style="66" customWidth="1"/>
    <col min="2" max="2" width="10.83203125" style="66" customWidth="1"/>
    <col min="3" max="3" width="11.33203125" style="66" bestFit="1" customWidth="1"/>
    <col min="4" max="6" width="14.16015625" style="66" bestFit="1" customWidth="1"/>
    <col min="7" max="7" width="9" style="66" bestFit="1" customWidth="1"/>
    <col min="8" max="8" width="14.16015625" style="66" bestFit="1" customWidth="1"/>
    <col min="9" max="9" width="8.83203125" style="66" customWidth="1"/>
    <col min="10" max="11" width="12.16015625" style="66" customWidth="1"/>
    <col min="12" max="13" width="11" style="66" customWidth="1"/>
    <col min="14" max="14" width="13" style="66" customWidth="1"/>
    <col min="15" max="15" width="11.5" style="66" customWidth="1"/>
    <col min="16" max="16384" width="9.16015625" style="66" customWidth="1"/>
  </cols>
  <sheetData>
    <row r="1" spans="1:15" ht="36.75" customHeight="1">
      <c r="A1" s="125" t="s">
        <v>111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4:15" ht="15.75" customHeight="1">
      <c r="N2" s="134" t="s">
        <v>112</v>
      </c>
      <c r="O2" s="134"/>
    </row>
    <row r="3" spans="1:15" ht="18" customHeight="1">
      <c r="A3" s="43" t="s">
        <v>75</v>
      </c>
      <c r="B3" s="128" t="s">
        <v>76</v>
      </c>
      <c r="C3" s="128"/>
      <c r="D3" s="128"/>
      <c r="E3" s="128"/>
      <c r="F3" s="128"/>
      <c r="G3" s="128"/>
      <c r="H3" s="128"/>
      <c r="I3" s="128"/>
      <c r="J3" s="128"/>
      <c r="K3" s="128"/>
      <c r="N3" s="135" t="s">
        <v>26</v>
      </c>
      <c r="O3" s="135"/>
    </row>
    <row r="4" spans="1:16" s="198" customFormat="1" ht="30.75" customHeight="1">
      <c r="A4" s="112" t="s">
        <v>59</v>
      </c>
      <c r="B4" s="199" t="s">
        <v>113</v>
      </c>
      <c r="C4" s="200"/>
      <c r="D4" s="200"/>
      <c r="E4" s="200"/>
      <c r="F4" s="200"/>
      <c r="G4" s="200"/>
      <c r="H4" s="200"/>
      <c r="I4" s="204"/>
      <c r="J4" s="204"/>
      <c r="K4" s="199" t="s">
        <v>114</v>
      </c>
      <c r="L4" s="200"/>
      <c r="M4" s="200"/>
      <c r="N4" s="200"/>
      <c r="O4" s="205"/>
      <c r="P4" s="35"/>
    </row>
    <row r="5" spans="1:16" s="198" customFormat="1" ht="39" customHeight="1">
      <c r="A5" s="114"/>
      <c r="B5" s="112" t="s">
        <v>62</v>
      </c>
      <c r="C5" s="10" t="s">
        <v>31</v>
      </c>
      <c r="D5" s="10"/>
      <c r="E5" s="10" t="s">
        <v>35</v>
      </c>
      <c r="F5" s="10" t="s">
        <v>37</v>
      </c>
      <c r="G5" s="10" t="s">
        <v>39</v>
      </c>
      <c r="H5" s="10" t="s">
        <v>41</v>
      </c>
      <c r="I5" s="10" t="s">
        <v>43</v>
      </c>
      <c r="J5" s="10"/>
      <c r="K5" s="113" t="s">
        <v>62</v>
      </c>
      <c r="L5" s="191" t="s">
        <v>63</v>
      </c>
      <c r="M5" s="192"/>
      <c r="N5" s="197"/>
      <c r="O5" s="113" t="s">
        <v>64</v>
      </c>
      <c r="P5" s="35"/>
    </row>
    <row r="6" spans="1:16" s="198" customFormat="1" ht="45" customHeight="1">
      <c r="A6" s="116"/>
      <c r="B6" s="116"/>
      <c r="C6" s="13" t="s">
        <v>65</v>
      </c>
      <c r="D6" s="10" t="s">
        <v>66</v>
      </c>
      <c r="E6" s="10"/>
      <c r="F6" s="10"/>
      <c r="G6" s="10"/>
      <c r="H6" s="10"/>
      <c r="I6" s="13" t="s">
        <v>65</v>
      </c>
      <c r="J6" s="13" t="s">
        <v>66</v>
      </c>
      <c r="K6" s="117"/>
      <c r="L6" s="117" t="s">
        <v>67</v>
      </c>
      <c r="M6" s="117" t="s">
        <v>68</v>
      </c>
      <c r="N6" s="117" t="s">
        <v>69</v>
      </c>
      <c r="O6" s="117"/>
      <c r="P6" s="35"/>
    </row>
    <row r="7" spans="1:16" s="186" customFormat="1" ht="27" customHeight="1">
      <c r="A7" s="48" t="s">
        <v>62</v>
      </c>
      <c r="B7" s="201">
        <f aca="true" t="shared" si="0" ref="B7:B14">SUM(C7:H7)</f>
        <v>565.76</v>
      </c>
      <c r="C7" s="202">
        <f>SUM(C8:C14)</f>
        <v>565.76</v>
      </c>
      <c r="D7" s="202">
        <f aca="true" t="shared" si="1" ref="C7:O7">SUM(D8:D14)</f>
        <v>0</v>
      </c>
      <c r="E7" s="202">
        <f t="shared" si="1"/>
        <v>0</v>
      </c>
      <c r="F7" s="202"/>
      <c r="G7" s="202"/>
      <c r="H7" s="202"/>
      <c r="I7" s="202"/>
      <c r="J7" s="202"/>
      <c r="K7" s="202">
        <f t="shared" si="1"/>
        <v>565.76</v>
      </c>
      <c r="L7" s="202">
        <f t="shared" si="1"/>
        <v>293.11</v>
      </c>
      <c r="M7" s="202">
        <f t="shared" si="1"/>
        <v>97.91</v>
      </c>
      <c r="N7" s="202">
        <f t="shared" si="1"/>
        <v>24.94</v>
      </c>
      <c r="O7" s="202">
        <f t="shared" si="1"/>
        <v>149.8</v>
      </c>
      <c r="P7"/>
    </row>
    <row r="8" spans="1:15" ht="37.5" customHeight="1">
      <c r="A8" s="95" t="s">
        <v>70</v>
      </c>
      <c r="B8" s="157">
        <v>519.86</v>
      </c>
      <c r="C8" s="79">
        <v>519.86</v>
      </c>
      <c r="D8" s="157">
        <v>0</v>
      </c>
      <c r="E8" s="157">
        <v>0</v>
      </c>
      <c r="F8" s="157"/>
      <c r="G8" s="157"/>
      <c r="H8" s="157"/>
      <c r="I8" s="206"/>
      <c r="J8" s="206"/>
      <c r="K8" s="157">
        <f>SUM(L8:O8)</f>
        <v>519.86</v>
      </c>
      <c r="L8" s="157">
        <v>249.99</v>
      </c>
      <c r="M8" s="157">
        <v>95.16</v>
      </c>
      <c r="N8" s="157">
        <v>24.91</v>
      </c>
      <c r="O8" s="157">
        <v>149.8</v>
      </c>
    </row>
    <row r="9" spans="1:15" ht="27.75" customHeight="1">
      <c r="A9" s="95" t="s">
        <v>71</v>
      </c>
      <c r="B9" s="157">
        <f t="shared" si="0"/>
        <v>45.9</v>
      </c>
      <c r="C9" s="79">
        <v>45.9</v>
      </c>
      <c r="D9" s="79"/>
      <c r="E9" s="79"/>
      <c r="F9" s="79"/>
      <c r="G9" s="79"/>
      <c r="H9" s="79"/>
      <c r="I9" s="79"/>
      <c r="J9" s="79"/>
      <c r="K9" s="157">
        <f aca="true" t="shared" si="2" ref="K8:K14">SUM(L9:O9)</f>
        <v>45.9</v>
      </c>
      <c r="L9" s="157">
        <v>43.12</v>
      </c>
      <c r="M9" s="157">
        <v>2.75</v>
      </c>
      <c r="N9" s="157">
        <v>0.03</v>
      </c>
      <c r="O9" s="79"/>
    </row>
    <row r="10" spans="1:15" ht="27" customHeight="1">
      <c r="A10" s="95"/>
      <c r="B10" s="108">
        <f t="shared" si="0"/>
        <v>0</v>
      </c>
      <c r="C10" s="119"/>
      <c r="D10" s="122"/>
      <c r="E10" s="122"/>
      <c r="F10" s="122"/>
      <c r="G10" s="122"/>
      <c r="H10" s="122"/>
      <c r="I10" s="122"/>
      <c r="J10" s="122"/>
      <c r="K10" s="108">
        <f t="shared" si="2"/>
        <v>0</v>
      </c>
      <c r="L10" s="108"/>
      <c r="M10" s="108"/>
      <c r="N10" s="108"/>
      <c r="O10" s="207"/>
    </row>
    <row r="11" spans="1:15" ht="27" customHeight="1">
      <c r="A11" s="120" t="s">
        <v>104</v>
      </c>
      <c r="B11" s="108">
        <f t="shared" si="0"/>
        <v>0</v>
      </c>
      <c r="C11" s="119"/>
      <c r="D11" s="122"/>
      <c r="E11" s="122"/>
      <c r="F11" s="122"/>
      <c r="G11" s="122"/>
      <c r="H11" s="122"/>
      <c r="I11" s="122"/>
      <c r="J11" s="122"/>
      <c r="K11" s="108">
        <f t="shared" si="2"/>
        <v>0</v>
      </c>
      <c r="L11" s="108"/>
      <c r="M11" s="108"/>
      <c r="N11" s="108"/>
      <c r="O11" s="207"/>
    </row>
    <row r="12" spans="1:15" ht="27" customHeight="1">
      <c r="A12" s="196"/>
      <c r="B12" s="108">
        <f t="shared" si="0"/>
        <v>0</v>
      </c>
      <c r="C12" s="119"/>
      <c r="D12" s="122"/>
      <c r="E12" s="119"/>
      <c r="F12" s="119"/>
      <c r="G12" s="119"/>
      <c r="H12" s="119"/>
      <c r="I12" s="122"/>
      <c r="J12" s="122"/>
      <c r="K12" s="108">
        <f t="shared" si="2"/>
        <v>0</v>
      </c>
      <c r="L12" s="108"/>
      <c r="M12" s="108"/>
      <c r="N12" s="108"/>
      <c r="O12" s="207"/>
    </row>
    <row r="13" spans="1:15" ht="27" customHeight="1">
      <c r="A13" s="196"/>
      <c r="B13" s="108">
        <f t="shared" si="0"/>
        <v>0</v>
      </c>
      <c r="C13" s="119"/>
      <c r="D13" s="122"/>
      <c r="E13" s="122"/>
      <c r="F13" s="122"/>
      <c r="G13" s="122"/>
      <c r="H13" s="122"/>
      <c r="I13" s="122"/>
      <c r="J13" s="122"/>
      <c r="K13" s="108">
        <f t="shared" si="2"/>
        <v>0</v>
      </c>
      <c r="L13" s="108"/>
      <c r="M13" s="108"/>
      <c r="N13" s="108"/>
      <c r="O13" s="122"/>
    </row>
    <row r="14" spans="1:15" ht="27" customHeight="1">
      <c r="A14" s="95"/>
      <c r="B14" s="108">
        <f t="shared" si="0"/>
        <v>0</v>
      </c>
      <c r="C14" s="122"/>
      <c r="D14" s="122"/>
      <c r="E14" s="122"/>
      <c r="F14" s="122"/>
      <c r="G14" s="122"/>
      <c r="H14" s="122"/>
      <c r="I14" s="122"/>
      <c r="J14" s="122"/>
      <c r="K14" s="108">
        <f t="shared" si="2"/>
        <v>0</v>
      </c>
      <c r="L14" s="108"/>
      <c r="M14" s="108"/>
      <c r="N14" s="108"/>
      <c r="O14" s="122"/>
    </row>
    <row r="15" spans="1:15" ht="36" customHeight="1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8"/>
      <c r="M15" s="208"/>
      <c r="N15" s="208"/>
      <c r="O15" s="208"/>
    </row>
    <row r="16" ht="12">
      <c r="D16" s="81"/>
    </row>
    <row r="20" ht="12">
      <c r="A20" s="81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37"/>
  <sheetViews>
    <sheetView showGridLines="0" showZeros="0" workbookViewId="0" topLeftCell="A16">
      <selection activeCell="G46" sqref="G46"/>
    </sheetView>
  </sheetViews>
  <sheetFormatPr defaultColWidth="9.16015625" defaultRowHeight="11.25"/>
  <cols>
    <col min="1" max="1" width="25" style="66" customWidth="1"/>
    <col min="2" max="4" width="7.5" style="66" customWidth="1"/>
    <col min="5" max="5" width="37.33203125" style="66" customWidth="1"/>
    <col min="6" max="6" width="18.16015625" style="66" customWidth="1"/>
    <col min="7" max="10" width="14.83203125" style="66" customWidth="1"/>
    <col min="11" max="16384" width="9.16015625" style="66" customWidth="1"/>
  </cols>
  <sheetData>
    <row r="1" spans="1:10" ht="33" customHeight="1">
      <c r="A1" s="125" t="s">
        <v>115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9:10" ht="15.75" customHeight="1">
      <c r="I2" s="134" t="s">
        <v>116</v>
      </c>
      <c r="J2" s="134"/>
    </row>
    <row r="3" spans="1:10" ht="18" customHeight="1">
      <c r="A3" s="43" t="s">
        <v>25</v>
      </c>
      <c r="B3" s="128"/>
      <c r="C3" s="128"/>
      <c r="D3" s="128"/>
      <c r="E3" s="128"/>
      <c r="F3" s="128"/>
      <c r="G3" s="128"/>
      <c r="H3" s="128"/>
      <c r="I3" s="135" t="s">
        <v>26</v>
      </c>
      <c r="J3" s="135"/>
    </row>
    <row r="4" spans="1:10" s="65" customFormat="1" ht="24" customHeight="1">
      <c r="A4" s="187" t="s">
        <v>59</v>
      </c>
      <c r="B4" s="75" t="s">
        <v>77</v>
      </c>
      <c r="C4" s="75"/>
      <c r="D4" s="75"/>
      <c r="E4" s="188" t="s">
        <v>78</v>
      </c>
      <c r="F4" s="146" t="s">
        <v>117</v>
      </c>
      <c r="G4" s="147"/>
      <c r="H4" s="147"/>
      <c r="I4" s="147"/>
      <c r="J4" s="148"/>
    </row>
    <row r="5" spans="1:10" s="65" customFormat="1" ht="24" customHeight="1">
      <c r="A5" s="189"/>
      <c r="B5" s="187" t="s">
        <v>79</v>
      </c>
      <c r="C5" s="187" t="s">
        <v>80</v>
      </c>
      <c r="D5" s="187" t="s">
        <v>81</v>
      </c>
      <c r="E5" s="190"/>
      <c r="F5" s="113" t="s">
        <v>62</v>
      </c>
      <c r="G5" s="191" t="s">
        <v>63</v>
      </c>
      <c r="H5" s="192"/>
      <c r="I5" s="197"/>
      <c r="J5" s="113" t="s">
        <v>64</v>
      </c>
    </row>
    <row r="6" spans="1:12" s="65" customFormat="1" ht="36" customHeight="1">
      <c r="A6" s="193"/>
      <c r="B6" s="193"/>
      <c r="C6" s="193"/>
      <c r="D6" s="193"/>
      <c r="E6" s="194"/>
      <c r="F6" s="117"/>
      <c r="G6" s="117" t="s">
        <v>67</v>
      </c>
      <c r="H6" s="117" t="s">
        <v>68</v>
      </c>
      <c r="I6" s="117" t="s">
        <v>69</v>
      </c>
      <c r="J6" s="117"/>
      <c r="K6" s="73"/>
      <c r="L6" s="73"/>
    </row>
    <row r="7" spans="1:12" s="65" customFormat="1" ht="27" customHeight="1">
      <c r="A7" s="195" t="s">
        <v>62</v>
      </c>
      <c r="B7" s="193"/>
      <c r="C7" s="193"/>
      <c r="D7" s="193"/>
      <c r="E7" s="194"/>
      <c r="F7" s="117">
        <f>F8+F23</f>
        <v>565.76</v>
      </c>
      <c r="G7" s="117">
        <f>G8+G23</f>
        <v>293.10999999999996</v>
      </c>
      <c r="H7" s="117">
        <f>H8+H23</f>
        <v>97.91000000000001</v>
      </c>
      <c r="I7" s="117">
        <f>I8+I23</f>
        <v>24.910000000000004</v>
      </c>
      <c r="J7" s="117">
        <f>J8+J23</f>
        <v>149.8</v>
      </c>
      <c r="K7" s="73"/>
      <c r="L7" s="73"/>
    </row>
    <row r="8" spans="1:10" ht="28.5" customHeight="1">
      <c r="A8" s="95" t="s">
        <v>70</v>
      </c>
      <c r="B8" s="185"/>
      <c r="C8" s="185"/>
      <c r="D8" s="185"/>
      <c r="E8" s="185"/>
      <c r="F8" s="157">
        <f>F9+F13+F17+F20</f>
        <v>519.86</v>
      </c>
      <c r="G8" s="157">
        <f>G9+G13+G17+G20</f>
        <v>249.98999999999998</v>
      </c>
      <c r="H8" s="157">
        <f>H9+H13+H17+H20</f>
        <v>95.16000000000001</v>
      </c>
      <c r="I8" s="157">
        <f>I9+I13+I17+I20</f>
        <v>24.880000000000003</v>
      </c>
      <c r="J8" s="157">
        <f>J9+J13+J17+J20</f>
        <v>149.8</v>
      </c>
    </row>
    <row r="9" spans="1:10" ht="21" customHeight="1">
      <c r="A9" s="95"/>
      <c r="B9" s="59" t="s">
        <v>84</v>
      </c>
      <c r="C9" s="59"/>
      <c r="D9" s="59"/>
      <c r="E9" s="94" t="s">
        <v>85</v>
      </c>
      <c r="F9" s="157">
        <f aca="true" t="shared" si="0" ref="F9:J9">F10</f>
        <v>422.6</v>
      </c>
      <c r="G9" s="157">
        <f t="shared" si="0"/>
        <v>182.2</v>
      </c>
      <c r="H9" s="157">
        <f t="shared" si="0"/>
        <v>90.54</v>
      </c>
      <c r="I9" s="157">
        <f t="shared" si="0"/>
        <v>0.03</v>
      </c>
      <c r="J9" s="157">
        <f t="shared" si="0"/>
        <v>149.8</v>
      </c>
    </row>
    <row r="10" spans="1:10" ht="21" customHeight="1">
      <c r="A10" s="95"/>
      <c r="B10" s="175"/>
      <c r="C10" s="175" t="s">
        <v>86</v>
      </c>
      <c r="D10" s="175"/>
      <c r="E10" s="173" t="s">
        <v>87</v>
      </c>
      <c r="F10" s="157">
        <v>422.6</v>
      </c>
      <c r="G10" s="172">
        <f aca="true" t="shared" si="1" ref="G10:I10">G11</f>
        <v>182.2</v>
      </c>
      <c r="H10" s="157">
        <f t="shared" si="1"/>
        <v>90.54</v>
      </c>
      <c r="I10" s="157">
        <f t="shared" si="1"/>
        <v>0.03</v>
      </c>
      <c r="J10" s="157">
        <v>149.8</v>
      </c>
    </row>
    <row r="11" spans="1:10" ht="21" customHeight="1">
      <c r="A11" s="95"/>
      <c r="B11" s="175"/>
      <c r="C11" s="175"/>
      <c r="D11" s="175" t="s">
        <v>88</v>
      </c>
      <c r="E11" s="173" t="s">
        <v>89</v>
      </c>
      <c r="F11" s="157">
        <v>272.8</v>
      </c>
      <c r="G11" s="172">
        <v>182.2</v>
      </c>
      <c r="H11" s="157">
        <v>90.54</v>
      </c>
      <c r="I11" s="157">
        <v>0.03</v>
      </c>
      <c r="J11" s="157"/>
    </row>
    <row r="12" spans="1:10" ht="21" customHeight="1">
      <c r="A12" s="95"/>
      <c r="B12" s="175"/>
      <c r="C12" s="175"/>
      <c r="D12" s="175" t="s">
        <v>90</v>
      </c>
      <c r="E12" s="173" t="s">
        <v>91</v>
      </c>
      <c r="F12" s="157">
        <f>J12</f>
        <v>149.8</v>
      </c>
      <c r="G12" s="172"/>
      <c r="H12" s="157"/>
      <c r="I12" s="157"/>
      <c r="J12" s="157">
        <v>149.8</v>
      </c>
    </row>
    <row r="13" spans="1:10" ht="21" customHeight="1">
      <c r="A13" s="95"/>
      <c r="B13" s="175" t="s">
        <v>92</v>
      </c>
      <c r="C13" s="175"/>
      <c r="D13" s="175"/>
      <c r="E13" s="173" t="s">
        <v>93</v>
      </c>
      <c r="F13" s="157">
        <v>61.09</v>
      </c>
      <c r="G13" s="172">
        <v>31.62</v>
      </c>
      <c r="H13" s="157">
        <v>4.62</v>
      </c>
      <c r="I13" s="157">
        <v>24.85</v>
      </c>
      <c r="J13" s="157"/>
    </row>
    <row r="14" spans="1:10" ht="21" customHeight="1">
      <c r="A14" s="95"/>
      <c r="B14" s="175"/>
      <c r="C14" s="175" t="s">
        <v>94</v>
      </c>
      <c r="D14" s="175"/>
      <c r="E14" s="173" t="s">
        <v>44</v>
      </c>
      <c r="F14" s="157">
        <v>61.09</v>
      </c>
      <c r="G14" s="172">
        <v>31.62</v>
      </c>
      <c r="H14" s="157">
        <v>4.62</v>
      </c>
      <c r="I14" s="157">
        <v>24.85</v>
      </c>
      <c r="J14" s="157"/>
    </row>
    <row r="15" spans="1:10" ht="21" customHeight="1">
      <c r="A15" s="95"/>
      <c r="B15" s="175"/>
      <c r="C15" s="175"/>
      <c r="D15" s="175" t="s">
        <v>88</v>
      </c>
      <c r="E15" s="173" t="s">
        <v>45</v>
      </c>
      <c r="F15" s="157">
        <v>29.47</v>
      </c>
      <c r="G15" s="172"/>
      <c r="H15" s="157">
        <v>4.62</v>
      </c>
      <c r="I15" s="157">
        <v>24.85</v>
      </c>
      <c r="J15" s="157"/>
    </row>
    <row r="16" spans="1:10" ht="21" customHeight="1">
      <c r="A16" s="95"/>
      <c r="B16" s="175"/>
      <c r="C16" s="175"/>
      <c r="D16" s="175" t="s">
        <v>94</v>
      </c>
      <c r="E16" s="173" t="s">
        <v>47</v>
      </c>
      <c r="F16" s="157">
        <v>31.62</v>
      </c>
      <c r="G16" s="172">
        <v>31.62</v>
      </c>
      <c r="H16" s="157"/>
      <c r="I16" s="157"/>
      <c r="J16" s="157"/>
    </row>
    <row r="17" spans="1:10" ht="21" customHeight="1">
      <c r="A17" s="95"/>
      <c r="B17" s="175" t="s">
        <v>95</v>
      </c>
      <c r="C17" s="175"/>
      <c r="D17" s="175"/>
      <c r="E17" s="173" t="s">
        <v>96</v>
      </c>
      <c r="F17" s="157">
        <v>16.19</v>
      </c>
      <c r="G17" s="172">
        <v>16.19</v>
      </c>
      <c r="H17" s="157"/>
      <c r="I17" s="157"/>
      <c r="J17" s="157"/>
    </row>
    <row r="18" spans="1:10" ht="21" customHeight="1">
      <c r="A18" s="95"/>
      <c r="B18" s="175"/>
      <c r="C18" s="175" t="s">
        <v>97</v>
      </c>
      <c r="D18" s="175"/>
      <c r="E18" s="173" t="s">
        <v>44</v>
      </c>
      <c r="F18" s="157">
        <v>16.19</v>
      </c>
      <c r="G18" s="172">
        <v>16.19</v>
      </c>
      <c r="H18" s="157"/>
      <c r="I18" s="157"/>
      <c r="J18" s="157"/>
    </row>
    <row r="19" spans="1:10" ht="21" customHeight="1">
      <c r="A19" s="95"/>
      <c r="B19" s="175"/>
      <c r="C19" s="175"/>
      <c r="D19" s="175" t="s">
        <v>88</v>
      </c>
      <c r="E19" s="173" t="s">
        <v>50</v>
      </c>
      <c r="F19" s="157">
        <v>16.19</v>
      </c>
      <c r="G19" s="172">
        <v>16.19</v>
      </c>
      <c r="H19" s="157"/>
      <c r="I19" s="157"/>
      <c r="J19" s="157"/>
    </row>
    <row r="20" spans="1:10" ht="21" customHeight="1">
      <c r="A20" s="95"/>
      <c r="B20" s="175" t="s">
        <v>98</v>
      </c>
      <c r="C20" s="175"/>
      <c r="D20" s="175"/>
      <c r="E20" s="173" t="s">
        <v>99</v>
      </c>
      <c r="F20" s="172">
        <v>19.98</v>
      </c>
      <c r="G20" s="172">
        <v>19.98</v>
      </c>
      <c r="H20" s="157"/>
      <c r="I20" s="157"/>
      <c r="J20" s="157"/>
    </row>
    <row r="21" spans="1:10" ht="21" customHeight="1">
      <c r="A21" s="95"/>
      <c r="B21" s="175"/>
      <c r="C21" s="175" t="s">
        <v>90</v>
      </c>
      <c r="D21" s="175"/>
      <c r="E21" s="173" t="s">
        <v>53</v>
      </c>
      <c r="F21" s="172">
        <v>19.98</v>
      </c>
      <c r="G21" s="172">
        <v>19.98</v>
      </c>
      <c r="H21" s="157"/>
      <c r="I21" s="157"/>
      <c r="J21" s="157"/>
    </row>
    <row r="22" spans="1:10" ht="21" customHeight="1">
      <c r="A22" s="95"/>
      <c r="B22" s="175"/>
      <c r="C22" s="175"/>
      <c r="D22" s="175" t="s">
        <v>88</v>
      </c>
      <c r="E22" s="173" t="s">
        <v>100</v>
      </c>
      <c r="F22" s="172">
        <v>19.98</v>
      </c>
      <c r="G22" s="172">
        <v>19.98</v>
      </c>
      <c r="H22" s="157"/>
      <c r="I22" s="157"/>
      <c r="J22" s="157"/>
    </row>
    <row r="23" spans="1:10" ht="21" customHeight="1">
      <c r="A23" s="95" t="s">
        <v>71</v>
      </c>
      <c r="B23" s="59"/>
      <c r="C23" s="59"/>
      <c r="D23" s="59"/>
      <c r="E23" s="94"/>
      <c r="F23" s="157">
        <f>F24+F27+F30+F33</f>
        <v>45.9</v>
      </c>
      <c r="G23" s="157">
        <f>G24+G27+G30+G33</f>
        <v>43.12</v>
      </c>
      <c r="H23" s="157">
        <f>H24+H27+H30+H33</f>
        <v>2.75</v>
      </c>
      <c r="I23" s="157">
        <f>I24+I27+I30+I33</f>
        <v>0.03</v>
      </c>
      <c r="J23" s="157"/>
    </row>
    <row r="24" spans="1:10" ht="21" customHeight="1">
      <c r="A24" s="95"/>
      <c r="B24" s="175" t="s">
        <v>84</v>
      </c>
      <c r="C24" s="175"/>
      <c r="D24" s="175"/>
      <c r="E24" s="94" t="s">
        <v>85</v>
      </c>
      <c r="F24" s="157">
        <v>35.08</v>
      </c>
      <c r="G24" s="172">
        <v>32.3</v>
      </c>
      <c r="H24" s="157">
        <v>2.75</v>
      </c>
      <c r="I24" s="157">
        <v>0.03</v>
      </c>
      <c r="J24" s="157"/>
    </row>
    <row r="25" spans="1:10" ht="21" customHeight="1">
      <c r="A25" s="95"/>
      <c r="B25" s="175"/>
      <c r="C25" s="175" t="s">
        <v>86</v>
      </c>
      <c r="D25" s="175"/>
      <c r="E25" s="173" t="s">
        <v>87</v>
      </c>
      <c r="F25" s="157">
        <v>35.08</v>
      </c>
      <c r="G25" s="172">
        <v>32.3</v>
      </c>
      <c r="H25" s="157">
        <v>2.75</v>
      </c>
      <c r="I25" s="157">
        <v>0.03</v>
      </c>
      <c r="J25" s="157"/>
    </row>
    <row r="26" spans="1:10" ht="21" customHeight="1">
      <c r="A26" s="95"/>
      <c r="B26" s="175"/>
      <c r="C26" s="175"/>
      <c r="D26" s="175" t="s">
        <v>101</v>
      </c>
      <c r="E26" s="173" t="s">
        <v>102</v>
      </c>
      <c r="F26" s="157">
        <v>35.08</v>
      </c>
      <c r="G26" s="157">
        <v>32.3</v>
      </c>
      <c r="H26" s="172">
        <v>2.75</v>
      </c>
      <c r="I26" s="157">
        <v>0.03</v>
      </c>
      <c r="J26" s="157"/>
    </row>
    <row r="27" spans="1:10" ht="21" customHeight="1">
      <c r="A27" s="95"/>
      <c r="B27" s="175" t="s">
        <v>92</v>
      </c>
      <c r="C27" s="175"/>
      <c r="D27" s="175"/>
      <c r="E27" s="173" t="s">
        <v>93</v>
      </c>
      <c r="F27" s="157">
        <v>5.43</v>
      </c>
      <c r="G27" s="157">
        <v>5.43</v>
      </c>
      <c r="H27" s="172"/>
      <c r="I27" s="157"/>
      <c r="J27" s="157"/>
    </row>
    <row r="28" spans="1:10" ht="21" customHeight="1">
      <c r="A28" s="95"/>
      <c r="B28" s="175"/>
      <c r="C28" s="175" t="s">
        <v>94</v>
      </c>
      <c r="D28" s="175"/>
      <c r="E28" s="173" t="s">
        <v>44</v>
      </c>
      <c r="F28" s="157">
        <v>5.43</v>
      </c>
      <c r="G28" s="157">
        <v>5.43</v>
      </c>
      <c r="H28" s="172"/>
      <c r="I28" s="157"/>
      <c r="J28" s="157"/>
    </row>
    <row r="29" spans="1:10" ht="21" customHeight="1">
      <c r="A29" s="95"/>
      <c r="B29" s="175"/>
      <c r="C29" s="175"/>
      <c r="D29" s="175" t="s">
        <v>94</v>
      </c>
      <c r="E29" s="173" t="s">
        <v>47</v>
      </c>
      <c r="F29" s="157">
        <v>5.43</v>
      </c>
      <c r="G29" s="157">
        <v>5.43</v>
      </c>
      <c r="H29" s="172"/>
      <c r="I29" s="157"/>
      <c r="J29" s="157"/>
    </row>
    <row r="30" spans="1:10" ht="21" customHeight="1">
      <c r="A30" s="95"/>
      <c r="B30" s="175" t="s">
        <v>95</v>
      </c>
      <c r="C30" s="175"/>
      <c r="D30" s="175"/>
      <c r="E30" s="173" t="s">
        <v>96</v>
      </c>
      <c r="F30" s="157">
        <v>2.04</v>
      </c>
      <c r="G30" s="157">
        <v>2.04</v>
      </c>
      <c r="H30" s="172"/>
      <c r="I30" s="157"/>
      <c r="J30" s="157"/>
    </row>
    <row r="31" spans="1:10" ht="21" customHeight="1">
      <c r="A31" s="95"/>
      <c r="B31" s="175"/>
      <c r="C31" s="175" t="s">
        <v>97</v>
      </c>
      <c r="D31" s="175"/>
      <c r="E31" s="173" t="s">
        <v>44</v>
      </c>
      <c r="F31" s="157">
        <v>2.04</v>
      </c>
      <c r="G31" s="157">
        <v>2.04</v>
      </c>
      <c r="H31" s="172"/>
      <c r="I31" s="157"/>
      <c r="J31" s="157"/>
    </row>
    <row r="32" spans="1:10" ht="21" customHeight="1">
      <c r="A32" s="95"/>
      <c r="B32" s="175"/>
      <c r="C32" s="175"/>
      <c r="D32" s="175" t="s">
        <v>90</v>
      </c>
      <c r="E32" s="173" t="s">
        <v>103</v>
      </c>
      <c r="F32" s="157">
        <v>2.04</v>
      </c>
      <c r="G32" s="157">
        <v>2.04</v>
      </c>
      <c r="H32" s="172"/>
      <c r="I32" s="157"/>
      <c r="J32" s="157"/>
    </row>
    <row r="33" spans="1:10" ht="21" customHeight="1">
      <c r="A33" s="95"/>
      <c r="B33" s="175" t="s">
        <v>98</v>
      </c>
      <c r="C33" s="175"/>
      <c r="D33" s="175"/>
      <c r="E33" s="173" t="s">
        <v>99</v>
      </c>
      <c r="F33" s="157">
        <v>3.35</v>
      </c>
      <c r="G33" s="157">
        <v>3.35</v>
      </c>
      <c r="H33" s="172"/>
      <c r="I33" s="157"/>
      <c r="J33" s="157"/>
    </row>
    <row r="34" spans="1:10" ht="21" customHeight="1">
      <c r="A34" s="95"/>
      <c r="B34" s="175"/>
      <c r="C34" s="175" t="s">
        <v>90</v>
      </c>
      <c r="D34" s="175"/>
      <c r="E34" s="173" t="s">
        <v>53</v>
      </c>
      <c r="F34" s="157">
        <v>3.35</v>
      </c>
      <c r="G34" s="157">
        <v>3.35</v>
      </c>
      <c r="H34" s="172"/>
      <c r="I34" s="157"/>
      <c r="J34" s="157"/>
    </row>
    <row r="35" spans="1:10" ht="21" customHeight="1">
      <c r="A35" s="120"/>
      <c r="B35" s="175"/>
      <c r="C35" s="175"/>
      <c r="D35" s="175" t="s">
        <v>88</v>
      </c>
      <c r="E35" s="173" t="s">
        <v>100</v>
      </c>
      <c r="F35" s="157">
        <v>3.35</v>
      </c>
      <c r="G35" s="157">
        <v>3.35</v>
      </c>
      <c r="H35" s="172"/>
      <c r="I35" s="157"/>
      <c r="J35" s="157"/>
    </row>
    <row r="36" spans="1:10" ht="18" customHeight="1">
      <c r="A36" s="196" t="s">
        <v>104</v>
      </c>
      <c r="B36" s="59"/>
      <c r="C36" s="59"/>
      <c r="D36" s="59"/>
      <c r="E36" s="94"/>
      <c r="F36" s="108">
        <f>SUM(G36:J36)</f>
        <v>0</v>
      </c>
      <c r="G36" s="108"/>
      <c r="H36" s="108"/>
      <c r="I36" s="108"/>
      <c r="J36" s="108"/>
    </row>
    <row r="37" spans="1:10" ht="14.25">
      <c r="A37" s="84"/>
      <c r="B37" s="84"/>
      <c r="C37" s="84"/>
      <c r="D37" s="84"/>
      <c r="E37" s="84"/>
      <c r="F37" s="84"/>
      <c r="G37" s="84"/>
      <c r="H37" s="84"/>
      <c r="I37" s="84"/>
      <c r="J37" s="84"/>
    </row>
  </sheetData>
  <sheetProtection/>
  <mergeCells count="14">
    <mergeCell ref="A1:J1"/>
    <mergeCell ref="I2:J2"/>
    <mergeCell ref="I3:J3"/>
    <mergeCell ref="B4:D4"/>
    <mergeCell ref="F4:J4"/>
    <mergeCell ref="G5:I5"/>
    <mergeCell ref="A37:J37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06"/>
  <sheetViews>
    <sheetView showGridLines="0" showZeros="0" workbookViewId="0" topLeftCell="A94">
      <selection activeCell="A105" sqref="A105:M105"/>
    </sheetView>
  </sheetViews>
  <sheetFormatPr defaultColWidth="9.16015625" defaultRowHeight="11.25"/>
  <cols>
    <col min="1" max="1" width="41.66015625" style="66" customWidth="1"/>
    <col min="2" max="2" width="4.16015625" style="66" customWidth="1"/>
    <col min="3" max="3" width="6" style="66" customWidth="1"/>
    <col min="4" max="4" width="9.16015625" style="66" customWidth="1"/>
    <col min="5" max="5" width="40.66015625" style="66" customWidth="1"/>
    <col min="6" max="6" width="10.33203125" style="66" customWidth="1"/>
    <col min="7" max="7" width="10.66015625" style="66" customWidth="1"/>
    <col min="8" max="8" width="12.16015625" style="66" customWidth="1"/>
    <col min="9" max="9" width="11.16015625" style="66" customWidth="1"/>
    <col min="10" max="10" width="9" style="66" customWidth="1"/>
    <col min="11" max="11" width="10.83203125" style="66" customWidth="1"/>
    <col min="12" max="12" width="9.83203125" style="66" customWidth="1"/>
    <col min="13" max="16384" width="9.16015625" style="66" customWidth="1"/>
  </cols>
  <sheetData>
    <row r="1" spans="1:13" ht="27" customHeight="1">
      <c r="A1" s="125" t="s">
        <v>118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2:13" ht="15.75" customHeight="1">
      <c r="L2" s="134" t="s">
        <v>119</v>
      </c>
      <c r="M2" s="134"/>
    </row>
    <row r="3" spans="1:13" ht="18" customHeight="1">
      <c r="A3" s="144" t="s">
        <v>25</v>
      </c>
      <c r="B3" s="178"/>
      <c r="C3" s="178"/>
      <c r="D3" s="178"/>
      <c r="E3" s="178"/>
      <c r="F3" s="178"/>
      <c r="G3" s="178"/>
      <c r="H3" s="178"/>
      <c r="L3" s="177" t="s">
        <v>26</v>
      </c>
      <c r="M3" s="177"/>
    </row>
    <row r="4" spans="1:13" s="65" customFormat="1" ht="21.75" customHeight="1">
      <c r="A4" s="75" t="s">
        <v>59</v>
      </c>
      <c r="B4" s="75" t="s">
        <v>77</v>
      </c>
      <c r="C4" s="75"/>
      <c r="D4" s="75"/>
      <c r="E4" s="74" t="s">
        <v>78</v>
      </c>
      <c r="F4" s="74" t="s">
        <v>117</v>
      </c>
      <c r="G4" s="74"/>
      <c r="H4" s="74"/>
      <c r="I4" s="74"/>
      <c r="J4" s="74"/>
      <c r="K4" s="74"/>
      <c r="L4" s="74"/>
      <c r="M4" s="74"/>
    </row>
    <row r="5" spans="1:13" s="65" customFormat="1" ht="37.5" customHeight="1">
      <c r="A5" s="75"/>
      <c r="B5" s="75" t="s">
        <v>79</v>
      </c>
      <c r="C5" s="75" t="s">
        <v>80</v>
      </c>
      <c r="D5" s="74" t="s">
        <v>81</v>
      </c>
      <c r="E5" s="74"/>
      <c r="F5" s="74" t="s">
        <v>62</v>
      </c>
      <c r="G5" s="10" t="s">
        <v>120</v>
      </c>
      <c r="H5" s="10" t="s">
        <v>121</v>
      </c>
      <c r="I5" s="10" t="s">
        <v>122</v>
      </c>
      <c r="J5" s="10" t="s">
        <v>123</v>
      </c>
      <c r="K5" s="10" t="s">
        <v>124</v>
      </c>
      <c r="L5" s="10" t="s">
        <v>125</v>
      </c>
      <c r="M5" s="10" t="s">
        <v>126</v>
      </c>
    </row>
    <row r="6" spans="1:13" s="65" customFormat="1" ht="16.5" customHeight="1">
      <c r="A6" s="179"/>
      <c r="B6" s="129"/>
      <c r="C6" s="129"/>
      <c r="D6" s="129"/>
      <c r="E6" s="130" t="s">
        <v>127</v>
      </c>
      <c r="F6" s="150">
        <f>F7+F75</f>
        <v>565.76</v>
      </c>
      <c r="G6" s="150">
        <f>G7+G75</f>
        <v>293.11</v>
      </c>
      <c r="H6" s="150">
        <f aca="true" t="shared" si="0" ref="H6:M6">H7+H75</f>
        <v>241.73</v>
      </c>
      <c r="I6" s="150">
        <f t="shared" si="0"/>
        <v>24.94</v>
      </c>
      <c r="J6" s="150">
        <f t="shared" si="0"/>
        <v>0</v>
      </c>
      <c r="K6" s="150">
        <f t="shared" si="0"/>
        <v>5.98</v>
      </c>
      <c r="L6" s="131">
        <f t="shared" si="0"/>
        <v>0</v>
      </c>
      <c r="M6" s="131">
        <f t="shared" si="0"/>
        <v>0</v>
      </c>
    </row>
    <row r="7" spans="1:13" ht="16.5" customHeight="1">
      <c r="A7" s="95" t="s">
        <v>70</v>
      </c>
      <c r="B7" s="59"/>
      <c r="C7" s="59"/>
      <c r="D7" s="59"/>
      <c r="E7" s="94"/>
      <c r="F7" s="180">
        <f>G7+H7+I7+K7</f>
        <v>519.86</v>
      </c>
      <c r="G7" s="157">
        <v>249.99</v>
      </c>
      <c r="H7" s="157">
        <v>238.98</v>
      </c>
      <c r="I7" s="157">
        <v>24.91</v>
      </c>
      <c r="J7" s="157"/>
      <c r="K7" s="83">
        <v>5.98</v>
      </c>
      <c r="L7" s="122"/>
      <c r="M7" s="122"/>
    </row>
    <row r="8" spans="1:13" ht="16.5" customHeight="1">
      <c r="A8" s="95"/>
      <c r="B8" s="181" t="s">
        <v>128</v>
      </c>
      <c r="C8" s="182"/>
      <c r="D8" s="182"/>
      <c r="E8" s="183" t="s">
        <v>67</v>
      </c>
      <c r="F8" s="184">
        <v>249.99</v>
      </c>
      <c r="G8" s="184">
        <v>249.99</v>
      </c>
      <c r="H8" s="108"/>
      <c r="I8" s="108"/>
      <c r="J8" s="108"/>
      <c r="K8" s="122"/>
      <c r="L8" s="122"/>
      <c r="M8" s="122"/>
    </row>
    <row r="9" spans="1:13" ht="16.5" customHeight="1">
      <c r="A9" s="95"/>
      <c r="B9" s="182"/>
      <c r="C9" s="181" t="s">
        <v>129</v>
      </c>
      <c r="D9" s="182"/>
      <c r="E9" s="183" t="s">
        <v>130</v>
      </c>
      <c r="F9" s="184">
        <v>98.05</v>
      </c>
      <c r="G9" s="184">
        <v>98.05</v>
      </c>
      <c r="H9" s="108"/>
      <c r="I9" s="108"/>
      <c r="J9" s="108"/>
      <c r="K9" s="122"/>
      <c r="L9" s="122"/>
      <c r="M9" s="122"/>
    </row>
    <row r="10" spans="1:13" ht="16.5" customHeight="1">
      <c r="A10" s="95"/>
      <c r="B10" s="181" t="s">
        <v>110</v>
      </c>
      <c r="C10" s="181" t="s">
        <v>110</v>
      </c>
      <c r="D10" s="181" t="s">
        <v>131</v>
      </c>
      <c r="E10" s="183" t="s">
        <v>132</v>
      </c>
      <c r="F10" s="184">
        <v>98.05</v>
      </c>
      <c r="G10" s="184">
        <v>98.05</v>
      </c>
      <c r="H10" s="108"/>
      <c r="I10" s="108"/>
      <c r="J10" s="108"/>
      <c r="K10" s="122"/>
      <c r="L10" s="122"/>
      <c r="M10" s="122"/>
    </row>
    <row r="11" spans="1:13" ht="16.5" customHeight="1">
      <c r="A11" s="95"/>
      <c r="B11" s="182"/>
      <c r="C11" s="181" t="s">
        <v>133</v>
      </c>
      <c r="D11" s="182"/>
      <c r="E11" s="183" t="s">
        <v>134</v>
      </c>
      <c r="F11" s="184">
        <v>75.98</v>
      </c>
      <c r="G11" s="184">
        <v>75.98</v>
      </c>
      <c r="H11" s="108"/>
      <c r="I11" s="108"/>
      <c r="J11" s="108"/>
      <c r="K11" s="122"/>
      <c r="L11" s="122"/>
      <c r="M11" s="122"/>
    </row>
    <row r="12" spans="1:13" ht="16.5" customHeight="1">
      <c r="A12" s="95"/>
      <c r="B12" s="181" t="s">
        <v>110</v>
      </c>
      <c r="C12" s="181" t="s">
        <v>110</v>
      </c>
      <c r="D12" s="181" t="s">
        <v>135</v>
      </c>
      <c r="E12" s="183" t="s">
        <v>136</v>
      </c>
      <c r="F12" s="184">
        <v>68.39</v>
      </c>
      <c r="G12" s="184">
        <v>68.39</v>
      </c>
      <c r="H12" s="108"/>
      <c r="I12" s="108"/>
      <c r="J12" s="108"/>
      <c r="K12" s="122"/>
      <c r="L12" s="122"/>
      <c r="M12" s="122"/>
    </row>
    <row r="13" spans="1:13" ht="16.5" customHeight="1">
      <c r="A13" s="95"/>
      <c r="B13" s="181" t="s">
        <v>110</v>
      </c>
      <c r="C13" s="181" t="s">
        <v>110</v>
      </c>
      <c r="D13" s="181" t="s">
        <v>137</v>
      </c>
      <c r="E13" s="183" t="s">
        <v>138</v>
      </c>
      <c r="F13" s="184">
        <v>7.59</v>
      </c>
      <c r="G13" s="184">
        <v>7.59</v>
      </c>
      <c r="H13" s="108"/>
      <c r="I13" s="108"/>
      <c r="J13" s="108"/>
      <c r="K13" s="122"/>
      <c r="L13" s="122"/>
      <c r="M13" s="122"/>
    </row>
    <row r="14" spans="1:13" ht="16.5" customHeight="1">
      <c r="A14" s="95"/>
      <c r="B14" s="182"/>
      <c r="C14" s="181" t="s">
        <v>139</v>
      </c>
      <c r="D14" s="182"/>
      <c r="E14" s="183" t="s">
        <v>140</v>
      </c>
      <c r="F14" s="184">
        <v>8.17</v>
      </c>
      <c r="G14" s="184">
        <v>8.17</v>
      </c>
      <c r="H14" s="108"/>
      <c r="I14" s="108"/>
      <c r="J14" s="108"/>
      <c r="K14" s="122"/>
      <c r="L14" s="122"/>
      <c r="M14" s="122"/>
    </row>
    <row r="15" spans="1:13" ht="16.5" customHeight="1">
      <c r="A15" s="95"/>
      <c r="B15" s="181" t="s">
        <v>110</v>
      </c>
      <c r="C15" s="181" t="s">
        <v>110</v>
      </c>
      <c r="D15" s="181" t="s">
        <v>141</v>
      </c>
      <c r="E15" s="183" t="s">
        <v>142</v>
      </c>
      <c r="F15" s="184">
        <v>8.17</v>
      </c>
      <c r="G15" s="184">
        <v>8.17</v>
      </c>
      <c r="H15" s="108"/>
      <c r="I15" s="108"/>
      <c r="J15" s="108"/>
      <c r="K15" s="122"/>
      <c r="L15" s="122"/>
      <c r="M15" s="122"/>
    </row>
    <row r="16" spans="1:13" ht="16.5" customHeight="1">
      <c r="A16" s="95"/>
      <c r="B16" s="182"/>
      <c r="C16" s="181" t="s">
        <v>143</v>
      </c>
      <c r="D16" s="182"/>
      <c r="E16" s="183" t="s">
        <v>144</v>
      </c>
      <c r="F16" s="184">
        <v>31.62</v>
      </c>
      <c r="G16" s="184">
        <v>31.62</v>
      </c>
      <c r="H16" s="108"/>
      <c r="I16" s="108"/>
      <c r="J16" s="108"/>
      <c r="K16" s="122"/>
      <c r="L16" s="122"/>
      <c r="M16" s="122"/>
    </row>
    <row r="17" spans="1:13" ht="16.5" customHeight="1">
      <c r="A17" s="95"/>
      <c r="B17" s="181" t="s">
        <v>110</v>
      </c>
      <c r="C17" s="181" t="s">
        <v>110</v>
      </c>
      <c r="D17" s="181" t="s">
        <v>145</v>
      </c>
      <c r="E17" s="183" t="s">
        <v>146</v>
      </c>
      <c r="F17" s="184">
        <v>31.62</v>
      </c>
      <c r="G17" s="184">
        <v>31.62</v>
      </c>
      <c r="H17" s="108"/>
      <c r="I17" s="108"/>
      <c r="J17" s="108"/>
      <c r="K17" s="122"/>
      <c r="L17" s="122"/>
      <c r="M17" s="122"/>
    </row>
    <row r="18" spans="1:13" ht="16.5" customHeight="1">
      <c r="A18" s="95"/>
      <c r="B18" s="182"/>
      <c r="C18" s="181" t="s">
        <v>147</v>
      </c>
      <c r="D18" s="182"/>
      <c r="E18" s="183" t="s">
        <v>148</v>
      </c>
      <c r="F18" s="184">
        <v>12.21</v>
      </c>
      <c r="G18" s="184">
        <v>12.21</v>
      </c>
      <c r="H18" s="108"/>
      <c r="I18" s="108"/>
      <c r="J18" s="108"/>
      <c r="K18" s="122"/>
      <c r="L18" s="122"/>
      <c r="M18" s="122"/>
    </row>
    <row r="19" spans="1:13" ht="16.5" customHeight="1">
      <c r="A19" s="95"/>
      <c r="B19" s="181" t="s">
        <v>110</v>
      </c>
      <c r="C19" s="181" t="s">
        <v>110</v>
      </c>
      <c r="D19" s="181" t="s">
        <v>149</v>
      </c>
      <c r="E19" s="183" t="s">
        <v>150</v>
      </c>
      <c r="F19" s="184">
        <v>12.21</v>
      </c>
      <c r="G19" s="184">
        <v>12.21</v>
      </c>
      <c r="H19" s="108"/>
      <c r="I19" s="108"/>
      <c r="J19" s="108"/>
      <c r="K19" s="122"/>
      <c r="L19" s="122"/>
      <c r="M19" s="122"/>
    </row>
    <row r="20" spans="1:13" ht="16.5" customHeight="1">
      <c r="A20" s="95"/>
      <c r="B20" s="182"/>
      <c r="C20" s="181" t="s">
        <v>151</v>
      </c>
      <c r="D20" s="182"/>
      <c r="E20" s="183" t="s">
        <v>152</v>
      </c>
      <c r="F20" s="184">
        <v>3.98</v>
      </c>
      <c r="G20" s="184">
        <v>3.98</v>
      </c>
      <c r="H20" s="108"/>
      <c r="I20" s="108"/>
      <c r="J20" s="108"/>
      <c r="K20" s="122"/>
      <c r="L20" s="122"/>
      <c r="M20" s="122"/>
    </row>
    <row r="21" spans="1:13" ht="16.5" customHeight="1">
      <c r="A21" s="95"/>
      <c r="B21" s="181" t="s">
        <v>110</v>
      </c>
      <c r="C21" s="181" t="s">
        <v>110</v>
      </c>
      <c r="D21" s="181" t="s">
        <v>153</v>
      </c>
      <c r="E21" s="183" t="s">
        <v>154</v>
      </c>
      <c r="F21" s="184">
        <v>3.98</v>
      </c>
      <c r="G21" s="184">
        <v>3.98</v>
      </c>
      <c r="H21" s="108"/>
      <c r="I21" s="108"/>
      <c r="J21" s="108"/>
      <c r="K21" s="122"/>
      <c r="L21" s="122"/>
      <c r="M21" s="122"/>
    </row>
    <row r="22" spans="1:13" ht="16.5" customHeight="1">
      <c r="A22" s="95"/>
      <c r="B22" s="182"/>
      <c r="C22" s="181" t="s">
        <v>155</v>
      </c>
      <c r="D22" s="182"/>
      <c r="E22" s="183" t="s">
        <v>156</v>
      </c>
      <c r="F22" s="184">
        <v>19.98</v>
      </c>
      <c r="G22" s="184">
        <v>19.98</v>
      </c>
      <c r="H22" s="108"/>
      <c r="I22" s="108"/>
      <c r="J22" s="108"/>
      <c r="K22" s="122"/>
      <c r="L22" s="122"/>
      <c r="M22" s="122"/>
    </row>
    <row r="23" spans="1:13" ht="16.5" customHeight="1">
      <c r="A23" s="95"/>
      <c r="B23" s="181" t="s">
        <v>110</v>
      </c>
      <c r="C23" s="181" t="s">
        <v>110</v>
      </c>
      <c r="D23" s="181" t="s">
        <v>157</v>
      </c>
      <c r="E23" s="183" t="s">
        <v>158</v>
      </c>
      <c r="F23" s="184">
        <v>19.98</v>
      </c>
      <c r="G23" s="184">
        <v>19.98</v>
      </c>
      <c r="H23" s="108"/>
      <c r="I23" s="108"/>
      <c r="J23" s="108"/>
      <c r="K23" s="122"/>
      <c r="L23" s="122"/>
      <c r="M23" s="122"/>
    </row>
    <row r="24" spans="1:13" ht="16.5" customHeight="1">
      <c r="A24" s="95"/>
      <c r="B24" s="181" t="s">
        <v>159</v>
      </c>
      <c r="C24" s="182"/>
      <c r="D24" s="182"/>
      <c r="E24" s="183" t="s">
        <v>68</v>
      </c>
      <c r="F24" s="184">
        <v>238.98</v>
      </c>
      <c r="G24" s="108"/>
      <c r="H24" s="184">
        <v>238.98</v>
      </c>
      <c r="I24" s="108"/>
      <c r="J24" s="108"/>
      <c r="K24" s="122"/>
      <c r="L24" s="122"/>
      <c r="M24" s="122"/>
    </row>
    <row r="25" spans="1:13" ht="16.5" customHeight="1">
      <c r="A25" s="95"/>
      <c r="B25" s="182"/>
      <c r="C25" s="181" t="s">
        <v>160</v>
      </c>
      <c r="D25" s="182"/>
      <c r="E25" s="183" t="s">
        <v>161</v>
      </c>
      <c r="F25" s="184">
        <v>29.29</v>
      </c>
      <c r="G25" s="108"/>
      <c r="H25" s="184">
        <v>29.29</v>
      </c>
      <c r="I25" s="108"/>
      <c r="J25" s="108"/>
      <c r="K25" s="122"/>
      <c r="L25" s="122"/>
      <c r="M25" s="122"/>
    </row>
    <row r="26" spans="1:13" ht="16.5" customHeight="1">
      <c r="A26" s="95"/>
      <c r="B26" s="181" t="s">
        <v>110</v>
      </c>
      <c r="C26" s="181" t="s">
        <v>110</v>
      </c>
      <c r="D26" s="181" t="s">
        <v>162</v>
      </c>
      <c r="E26" s="183" t="s">
        <v>163</v>
      </c>
      <c r="F26" s="184">
        <v>5.99</v>
      </c>
      <c r="G26" s="108"/>
      <c r="H26" s="184">
        <v>5.99</v>
      </c>
      <c r="I26" s="108"/>
      <c r="J26" s="108"/>
      <c r="K26" s="122"/>
      <c r="L26" s="122"/>
      <c r="M26" s="122"/>
    </row>
    <row r="27" spans="1:13" ht="16.5" customHeight="1">
      <c r="A27" s="95"/>
      <c r="B27" s="181" t="s">
        <v>110</v>
      </c>
      <c r="C27" s="181" t="s">
        <v>110</v>
      </c>
      <c r="D27" s="181" t="s">
        <v>164</v>
      </c>
      <c r="E27" s="183" t="s">
        <v>165</v>
      </c>
      <c r="F27" s="184">
        <v>23.3</v>
      </c>
      <c r="G27" s="108"/>
      <c r="H27" s="184">
        <v>23.3</v>
      </c>
      <c r="I27" s="108"/>
      <c r="J27" s="108"/>
      <c r="K27" s="122"/>
      <c r="L27" s="122"/>
      <c r="M27" s="122"/>
    </row>
    <row r="28" spans="1:13" ht="16.5" customHeight="1">
      <c r="A28" s="95"/>
      <c r="B28" s="182"/>
      <c r="C28" s="181" t="s">
        <v>166</v>
      </c>
      <c r="D28" s="182"/>
      <c r="E28" s="183" t="s">
        <v>167</v>
      </c>
      <c r="F28" s="184">
        <v>5.5</v>
      </c>
      <c r="G28" s="108"/>
      <c r="H28" s="184">
        <v>5.5</v>
      </c>
      <c r="I28" s="108"/>
      <c r="J28" s="108"/>
      <c r="K28" s="122"/>
      <c r="L28" s="122"/>
      <c r="M28" s="122"/>
    </row>
    <row r="29" spans="1:13" ht="16.5" customHeight="1">
      <c r="A29" s="95"/>
      <c r="B29" s="181" t="s">
        <v>110</v>
      </c>
      <c r="C29" s="181" t="s">
        <v>110</v>
      </c>
      <c r="D29" s="181" t="s">
        <v>168</v>
      </c>
      <c r="E29" s="183" t="s">
        <v>169</v>
      </c>
      <c r="F29" s="184">
        <v>5.5</v>
      </c>
      <c r="G29" s="108"/>
      <c r="H29" s="184">
        <v>5.5</v>
      </c>
      <c r="I29" s="108"/>
      <c r="J29" s="108"/>
      <c r="K29" s="122"/>
      <c r="L29" s="122"/>
      <c r="M29" s="122"/>
    </row>
    <row r="30" spans="1:13" ht="16.5" customHeight="1">
      <c r="A30" s="95"/>
      <c r="B30" s="182"/>
      <c r="C30" s="181" t="s">
        <v>170</v>
      </c>
      <c r="D30" s="182"/>
      <c r="E30" s="183" t="s">
        <v>171</v>
      </c>
      <c r="F30" s="184">
        <v>0.1</v>
      </c>
      <c r="G30" s="108"/>
      <c r="H30" s="184">
        <v>0.1</v>
      </c>
      <c r="I30" s="108"/>
      <c r="J30" s="108"/>
      <c r="K30" s="122"/>
      <c r="L30" s="122"/>
      <c r="M30" s="122"/>
    </row>
    <row r="31" spans="1:13" ht="16.5" customHeight="1">
      <c r="A31" s="95"/>
      <c r="B31" s="181" t="s">
        <v>110</v>
      </c>
      <c r="C31" s="181" t="s">
        <v>110</v>
      </c>
      <c r="D31" s="181" t="s">
        <v>172</v>
      </c>
      <c r="E31" s="183" t="s">
        <v>173</v>
      </c>
      <c r="F31" s="184">
        <v>0.1</v>
      </c>
      <c r="G31" s="108"/>
      <c r="H31" s="184">
        <v>0.1</v>
      </c>
      <c r="I31" s="108"/>
      <c r="J31" s="108"/>
      <c r="K31" s="122"/>
      <c r="L31" s="122"/>
      <c r="M31" s="122"/>
    </row>
    <row r="32" spans="1:13" ht="16.5" customHeight="1">
      <c r="A32" s="95"/>
      <c r="B32" s="182"/>
      <c r="C32" s="181" t="s">
        <v>174</v>
      </c>
      <c r="D32" s="182"/>
      <c r="E32" s="183" t="s">
        <v>175</v>
      </c>
      <c r="F32" s="184">
        <v>3.02</v>
      </c>
      <c r="G32" s="108"/>
      <c r="H32" s="184">
        <v>3.02</v>
      </c>
      <c r="I32" s="108"/>
      <c r="J32" s="108"/>
      <c r="K32" s="122"/>
      <c r="L32" s="122"/>
      <c r="M32" s="122"/>
    </row>
    <row r="33" spans="1:13" ht="16.5" customHeight="1">
      <c r="A33" s="95"/>
      <c r="B33" s="181" t="s">
        <v>110</v>
      </c>
      <c r="C33" s="181" t="s">
        <v>110</v>
      </c>
      <c r="D33" s="181" t="s">
        <v>176</v>
      </c>
      <c r="E33" s="183" t="s">
        <v>177</v>
      </c>
      <c r="F33" s="184">
        <v>0.05</v>
      </c>
      <c r="G33" s="108"/>
      <c r="H33" s="184">
        <v>0.05</v>
      </c>
      <c r="I33" s="108"/>
      <c r="J33" s="108"/>
      <c r="K33" s="122"/>
      <c r="L33" s="122"/>
      <c r="M33" s="122"/>
    </row>
    <row r="34" spans="1:13" ht="16.5" customHeight="1">
      <c r="A34" s="95"/>
      <c r="B34" s="181" t="s">
        <v>110</v>
      </c>
      <c r="C34" s="181" t="s">
        <v>110</v>
      </c>
      <c r="D34" s="181" t="s">
        <v>178</v>
      </c>
      <c r="E34" s="183" t="s">
        <v>179</v>
      </c>
      <c r="F34" s="184">
        <v>2.97</v>
      </c>
      <c r="G34" s="108"/>
      <c r="H34" s="184">
        <v>2.97</v>
      </c>
      <c r="I34" s="108"/>
      <c r="J34" s="108"/>
      <c r="K34" s="122"/>
      <c r="L34" s="122"/>
      <c r="M34" s="122"/>
    </row>
    <row r="35" spans="1:13" ht="16.5" customHeight="1">
      <c r="A35" s="95"/>
      <c r="B35" s="182"/>
      <c r="C35" s="181" t="s">
        <v>180</v>
      </c>
      <c r="D35" s="182"/>
      <c r="E35" s="183" t="s">
        <v>181</v>
      </c>
      <c r="F35" s="184">
        <v>7.68</v>
      </c>
      <c r="G35" s="108"/>
      <c r="H35" s="184">
        <v>7.68</v>
      </c>
      <c r="I35" s="108"/>
      <c r="J35" s="108"/>
      <c r="K35" s="122"/>
      <c r="L35" s="122"/>
      <c r="M35" s="122"/>
    </row>
    <row r="36" spans="1:13" ht="16.5" customHeight="1">
      <c r="A36" s="95"/>
      <c r="B36" s="181" t="s">
        <v>110</v>
      </c>
      <c r="C36" s="181" t="s">
        <v>110</v>
      </c>
      <c r="D36" s="181" t="s">
        <v>182</v>
      </c>
      <c r="E36" s="183" t="s">
        <v>183</v>
      </c>
      <c r="F36" s="184">
        <v>7.68</v>
      </c>
      <c r="G36" s="108"/>
      <c r="H36" s="184">
        <v>7.68</v>
      </c>
      <c r="I36" s="108"/>
      <c r="J36" s="108"/>
      <c r="K36" s="122"/>
      <c r="L36" s="122"/>
      <c r="M36" s="122"/>
    </row>
    <row r="37" spans="1:13" ht="16.5" customHeight="1">
      <c r="A37" s="95"/>
      <c r="B37" s="182"/>
      <c r="C37" s="181" t="s">
        <v>184</v>
      </c>
      <c r="D37" s="182"/>
      <c r="E37" s="183" t="s">
        <v>185</v>
      </c>
      <c r="F37" s="184">
        <v>5.5</v>
      </c>
      <c r="G37" s="108"/>
      <c r="H37" s="184">
        <v>5.5</v>
      </c>
      <c r="I37" s="108"/>
      <c r="J37" s="108"/>
      <c r="K37" s="122"/>
      <c r="L37" s="122"/>
      <c r="M37" s="122"/>
    </row>
    <row r="38" spans="1:13" ht="16.5" customHeight="1">
      <c r="A38" s="95"/>
      <c r="B38" s="181" t="s">
        <v>110</v>
      </c>
      <c r="C38" s="181" t="s">
        <v>110</v>
      </c>
      <c r="D38" s="181" t="s">
        <v>186</v>
      </c>
      <c r="E38" s="183" t="s">
        <v>187</v>
      </c>
      <c r="F38" s="184">
        <v>5.5</v>
      </c>
      <c r="G38" s="108"/>
      <c r="H38" s="184">
        <v>5.5</v>
      </c>
      <c r="I38" s="108"/>
      <c r="J38" s="108"/>
      <c r="K38" s="122"/>
      <c r="L38" s="122"/>
      <c r="M38" s="122"/>
    </row>
    <row r="39" spans="1:13" ht="16.5" customHeight="1">
      <c r="A39" s="95"/>
      <c r="B39" s="182"/>
      <c r="C39" s="181" t="s">
        <v>188</v>
      </c>
      <c r="D39" s="182"/>
      <c r="E39" s="183" t="s">
        <v>189</v>
      </c>
      <c r="F39" s="184">
        <v>9.55</v>
      </c>
      <c r="G39" s="108"/>
      <c r="H39" s="184">
        <v>9.55</v>
      </c>
      <c r="I39" s="108"/>
      <c r="J39" s="108"/>
      <c r="K39" s="122"/>
      <c r="L39" s="122"/>
      <c r="M39" s="122"/>
    </row>
    <row r="40" spans="1:13" ht="16.5" customHeight="1">
      <c r="A40" s="95"/>
      <c r="B40" s="181" t="s">
        <v>110</v>
      </c>
      <c r="C40" s="181" t="s">
        <v>110</v>
      </c>
      <c r="D40" s="181" t="s">
        <v>190</v>
      </c>
      <c r="E40" s="183" t="s">
        <v>191</v>
      </c>
      <c r="F40" s="184">
        <v>9.55</v>
      </c>
      <c r="G40" s="108"/>
      <c r="H40" s="184">
        <v>9.55</v>
      </c>
      <c r="I40" s="108"/>
      <c r="J40" s="108"/>
      <c r="K40" s="122"/>
      <c r="L40" s="122"/>
      <c r="M40" s="122"/>
    </row>
    <row r="41" spans="1:13" ht="16.5" customHeight="1">
      <c r="A41" s="95"/>
      <c r="B41" s="182"/>
      <c r="C41" s="181" t="s">
        <v>192</v>
      </c>
      <c r="D41" s="182"/>
      <c r="E41" s="183" t="s">
        <v>193</v>
      </c>
      <c r="F41" s="184">
        <v>97</v>
      </c>
      <c r="G41" s="108"/>
      <c r="H41" s="184">
        <v>97</v>
      </c>
      <c r="I41" s="108"/>
      <c r="J41" s="108"/>
      <c r="K41" s="122"/>
      <c r="L41" s="122"/>
      <c r="M41" s="122"/>
    </row>
    <row r="42" spans="1:13" ht="16.5" customHeight="1">
      <c r="A42" s="95"/>
      <c r="B42" s="181" t="s">
        <v>110</v>
      </c>
      <c r="C42" s="181" t="s">
        <v>110</v>
      </c>
      <c r="D42" s="181" t="s">
        <v>194</v>
      </c>
      <c r="E42" s="183" t="s">
        <v>195</v>
      </c>
      <c r="F42" s="184">
        <v>97</v>
      </c>
      <c r="G42" s="108"/>
      <c r="H42" s="184">
        <v>97</v>
      </c>
      <c r="I42" s="108"/>
      <c r="J42" s="108"/>
      <c r="K42" s="122"/>
      <c r="L42" s="122"/>
      <c r="M42" s="122"/>
    </row>
    <row r="43" spans="1:13" ht="16.5" customHeight="1">
      <c r="A43" s="95"/>
      <c r="B43" s="182"/>
      <c r="C43" s="181" t="s">
        <v>196</v>
      </c>
      <c r="D43" s="182"/>
      <c r="E43" s="183" t="s">
        <v>197</v>
      </c>
      <c r="F43" s="184">
        <v>4.37</v>
      </c>
      <c r="G43" s="108"/>
      <c r="H43" s="184">
        <v>4.37</v>
      </c>
      <c r="I43" s="108"/>
      <c r="J43" s="108"/>
      <c r="K43" s="122"/>
      <c r="L43" s="122"/>
      <c r="M43" s="122"/>
    </row>
    <row r="44" spans="1:13" ht="16.5" customHeight="1">
      <c r="A44" s="95"/>
      <c r="B44" s="181" t="s">
        <v>110</v>
      </c>
      <c r="C44" s="181" t="s">
        <v>110</v>
      </c>
      <c r="D44" s="181" t="s">
        <v>198</v>
      </c>
      <c r="E44" s="183" t="s">
        <v>199</v>
      </c>
      <c r="F44" s="184">
        <v>4.37</v>
      </c>
      <c r="G44" s="108"/>
      <c r="H44" s="184">
        <v>4.37</v>
      </c>
      <c r="I44" s="108"/>
      <c r="J44" s="108"/>
      <c r="K44" s="122"/>
      <c r="L44" s="122"/>
      <c r="M44" s="122"/>
    </row>
    <row r="45" spans="1:13" ht="16.5" customHeight="1">
      <c r="A45" s="95"/>
      <c r="B45" s="182"/>
      <c r="C45" s="181" t="s">
        <v>200</v>
      </c>
      <c r="D45" s="182"/>
      <c r="E45" s="183" t="s">
        <v>201</v>
      </c>
      <c r="F45" s="184">
        <v>3</v>
      </c>
      <c r="G45" s="108"/>
      <c r="H45" s="184">
        <v>3</v>
      </c>
      <c r="I45" s="108"/>
      <c r="J45" s="108"/>
      <c r="K45" s="122"/>
      <c r="L45" s="122"/>
      <c r="M45" s="122"/>
    </row>
    <row r="46" spans="1:13" ht="16.5" customHeight="1">
      <c r="A46" s="95"/>
      <c r="B46" s="181" t="s">
        <v>110</v>
      </c>
      <c r="C46" s="181" t="s">
        <v>110</v>
      </c>
      <c r="D46" s="181" t="s">
        <v>202</v>
      </c>
      <c r="E46" s="183" t="s">
        <v>203</v>
      </c>
      <c r="F46" s="184">
        <v>3</v>
      </c>
      <c r="G46" s="108"/>
      <c r="H46" s="184">
        <v>3</v>
      </c>
      <c r="I46" s="108"/>
      <c r="J46" s="108"/>
      <c r="K46" s="122"/>
      <c r="L46" s="122"/>
      <c r="M46" s="122"/>
    </row>
    <row r="47" spans="1:13" ht="16.5" customHeight="1">
      <c r="A47" s="95"/>
      <c r="B47" s="182"/>
      <c r="C47" s="181" t="s">
        <v>204</v>
      </c>
      <c r="D47" s="182"/>
      <c r="E47" s="183" t="s">
        <v>205</v>
      </c>
      <c r="F47" s="184">
        <v>1.5</v>
      </c>
      <c r="G47" s="108"/>
      <c r="H47" s="184">
        <v>1.5</v>
      </c>
      <c r="I47" s="108"/>
      <c r="J47" s="108"/>
      <c r="K47" s="122"/>
      <c r="L47" s="122"/>
      <c r="M47" s="122"/>
    </row>
    <row r="48" spans="1:13" ht="16.5" customHeight="1">
      <c r="A48" s="95"/>
      <c r="B48" s="181" t="s">
        <v>110</v>
      </c>
      <c r="C48" s="181" t="s">
        <v>110</v>
      </c>
      <c r="D48" s="181" t="s">
        <v>206</v>
      </c>
      <c r="E48" s="183" t="s">
        <v>207</v>
      </c>
      <c r="F48" s="184">
        <v>1.5</v>
      </c>
      <c r="G48" s="108"/>
      <c r="H48" s="184">
        <v>1.5</v>
      </c>
      <c r="I48" s="108"/>
      <c r="J48" s="108"/>
      <c r="K48" s="122"/>
      <c r="L48" s="122"/>
      <c r="M48" s="122"/>
    </row>
    <row r="49" spans="1:13" ht="16.5" customHeight="1">
      <c r="A49" s="95"/>
      <c r="B49" s="182"/>
      <c r="C49" s="181" t="s">
        <v>208</v>
      </c>
      <c r="D49" s="182"/>
      <c r="E49" s="183" t="s">
        <v>209</v>
      </c>
      <c r="F49" s="184">
        <v>0.3</v>
      </c>
      <c r="G49" s="108"/>
      <c r="H49" s="184">
        <v>0.3</v>
      </c>
      <c r="I49" s="108"/>
      <c r="J49" s="108"/>
      <c r="K49" s="122"/>
      <c r="L49" s="122"/>
      <c r="M49" s="122"/>
    </row>
    <row r="50" spans="1:13" ht="16.5" customHeight="1">
      <c r="A50" s="185"/>
      <c r="B50" s="181" t="s">
        <v>110</v>
      </c>
      <c r="C50" s="181" t="s">
        <v>110</v>
      </c>
      <c r="D50" s="181" t="s">
        <v>210</v>
      </c>
      <c r="E50" s="183" t="s">
        <v>211</v>
      </c>
      <c r="F50" s="184">
        <v>0.3</v>
      </c>
      <c r="G50" s="108"/>
      <c r="H50" s="184">
        <v>0.3</v>
      </c>
      <c r="I50" s="108"/>
      <c r="J50" s="108"/>
      <c r="K50" s="122"/>
      <c r="L50" s="122"/>
      <c r="M50" s="122"/>
    </row>
    <row r="51" spans="1:13" ht="16.5" customHeight="1">
      <c r="A51" s="95"/>
      <c r="B51" s="182"/>
      <c r="C51" s="181" t="s">
        <v>212</v>
      </c>
      <c r="D51" s="182"/>
      <c r="E51" s="183" t="s">
        <v>213</v>
      </c>
      <c r="F51" s="184">
        <v>34.82</v>
      </c>
      <c r="G51" s="108"/>
      <c r="H51" s="184">
        <v>34.82</v>
      </c>
      <c r="I51" s="108"/>
      <c r="J51" s="108"/>
      <c r="K51" s="122"/>
      <c r="L51" s="122"/>
      <c r="M51" s="122"/>
    </row>
    <row r="52" spans="1:13" ht="16.5" customHeight="1">
      <c r="A52" s="95"/>
      <c r="B52" s="181" t="s">
        <v>110</v>
      </c>
      <c r="C52" s="181" t="s">
        <v>110</v>
      </c>
      <c r="D52" s="181" t="s">
        <v>214</v>
      </c>
      <c r="E52" s="183" t="s">
        <v>215</v>
      </c>
      <c r="F52" s="184">
        <v>34.82</v>
      </c>
      <c r="G52" s="108"/>
      <c r="H52" s="184">
        <v>34.82</v>
      </c>
      <c r="I52" s="108"/>
      <c r="J52" s="108"/>
      <c r="K52" s="122"/>
      <c r="L52" s="122"/>
      <c r="M52" s="122"/>
    </row>
    <row r="53" spans="1:13" ht="16.5" customHeight="1">
      <c r="A53" s="95"/>
      <c r="B53" s="182"/>
      <c r="C53" s="181" t="s">
        <v>216</v>
      </c>
      <c r="D53" s="182"/>
      <c r="E53" s="183" t="s">
        <v>217</v>
      </c>
      <c r="F53" s="184">
        <v>3.33</v>
      </c>
      <c r="G53" s="108"/>
      <c r="H53" s="184">
        <v>3.33</v>
      </c>
      <c r="I53" s="108"/>
      <c r="J53" s="108"/>
      <c r="K53" s="122"/>
      <c r="L53" s="122"/>
      <c r="M53" s="122"/>
    </row>
    <row r="54" spans="1:13" ht="16.5" customHeight="1">
      <c r="A54" s="95"/>
      <c r="B54" s="181" t="s">
        <v>110</v>
      </c>
      <c r="C54" s="181" t="s">
        <v>110</v>
      </c>
      <c r="D54" s="181" t="s">
        <v>218</v>
      </c>
      <c r="E54" s="183" t="s">
        <v>219</v>
      </c>
      <c r="F54" s="184">
        <v>1.33</v>
      </c>
      <c r="G54" s="108"/>
      <c r="H54" s="184">
        <v>1.33</v>
      </c>
      <c r="I54" s="108"/>
      <c r="J54" s="108"/>
      <c r="K54" s="122"/>
      <c r="L54" s="122"/>
      <c r="M54" s="122"/>
    </row>
    <row r="55" spans="1:13" ht="16.5" customHeight="1">
      <c r="A55" s="95"/>
      <c r="B55" s="181" t="s">
        <v>110</v>
      </c>
      <c r="C55" s="181" t="s">
        <v>110</v>
      </c>
      <c r="D55" s="181" t="s">
        <v>220</v>
      </c>
      <c r="E55" s="183" t="s">
        <v>221</v>
      </c>
      <c r="F55" s="184">
        <v>2</v>
      </c>
      <c r="G55" s="108"/>
      <c r="H55" s="184">
        <v>2</v>
      </c>
      <c r="I55" s="108"/>
      <c r="J55" s="108"/>
      <c r="K55" s="122"/>
      <c r="L55" s="122"/>
      <c r="M55" s="122"/>
    </row>
    <row r="56" spans="1:13" ht="16.5" customHeight="1">
      <c r="A56" s="95"/>
      <c r="B56" s="182"/>
      <c r="C56" s="181" t="s">
        <v>222</v>
      </c>
      <c r="D56" s="182"/>
      <c r="E56" s="183" t="s">
        <v>223</v>
      </c>
      <c r="F56" s="184">
        <v>4.6</v>
      </c>
      <c r="G56" s="108"/>
      <c r="H56" s="184">
        <v>4.6</v>
      </c>
      <c r="I56" s="108"/>
      <c r="J56" s="108"/>
      <c r="K56" s="122"/>
      <c r="L56" s="122"/>
      <c r="M56" s="122"/>
    </row>
    <row r="57" spans="1:13" ht="16.5" customHeight="1">
      <c r="A57" s="95"/>
      <c r="B57" s="181" t="s">
        <v>110</v>
      </c>
      <c r="C57" s="181" t="s">
        <v>110</v>
      </c>
      <c r="D57" s="181" t="s">
        <v>224</v>
      </c>
      <c r="E57" s="183" t="s">
        <v>225</v>
      </c>
      <c r="F57" s="184">
        <v>4.6</v>
      </c>
      <c r="G57" s="108"/>
      <c r="H57" s="184">
        <v>4.6</v>
      </c>
      <c r="I57" s="108"/>
      <c r="J57" s="108"/>
      <c r="K57" s="122"/>
      <c r="L57" s="122"/>
      <c r="M57" s="122"/>
    </row>
    <row r="58" spans="1:13" ht="16.5" customHeight="1">
      <c r="A58" s="95"/>
      <c r="B58" s="182"/>
      <c r="C58" s="181" t="s">
        <v>226</v>
      </c>
      <c r="D58" s="182"/>
      <c r="E58" s="183" t="s">
        <v>227</v>
      </c>
      <c r="F58" s="184">
        <v>24.77</v>
      </c>
      <c r="G58" s="108"/>
      <c r="H58" s="184">
        <v>24.77</v>
      </c>
      <c r="I58" s="108"/>
      <c r="J58" s="108"/>
      <c r="K58" s="122"/>
      <c r="L58" s="122"/>
      <c r="M58" s="122"/>
    </row>
    <row r="59" spans="1:13" ht="16.5" customHeight="1">
      <c r="A59" s="95"/>
      <c r="B59" s="181" t="s">
        <v>110</v>
      </c>
      <c r="C59" s="181" t="s">
        <v>110</v>
      </c>
      <c r="D59" s="181" t="s">
        <v>228</v>
      </c>
      <c r="E59" s="183" t="s">
        <v>229</v>
      </c>
      <c r="F59" s="184">
        <v>24.77</v>
      </c>
      <c r="G59" s="108"/>
      <c r="H59" s="184">
        <v>24.77</v>
      </c>
      <c r="I59" s="108"/>
      <c r="J59" s="108"/>
      <c r="K59" s="122"/>
      <c r="L59" s="122"/>
      <c r="M59" s="122"/>
    </row>
    <row r="60" spans="1:13" ht="16.5" customHeight="1">
      <c r="A60" s="95"/>
      <c r="B60" s="182"/>
      <c r="C60" s="181" t="s">
        <v>230</v>
      </c>
      <c r="D60" s="182"/>
      <c r="E60" s="183" t="s">
        <v>231</v>
      </c>
      <c r="F60" s="184">
        <v>4.65</v>
      </c>
      <c r="G60" s="108"/>
      <c r="H60" s="184">
        <v>4.65</v>
      </c>
      <c r="I60" s="108"/>
      <c r="J60" s="108"/>
      <c r="K60" s="122"/>
      <c r="L60" s="122"/>
      <c r="M60" s="122"/>
    </row>
    <row r="61" spans="1:13" ht="16.5" customHeight="1">
      <c r="A61" s="95"/>
      <c r="B61" s="181" t="s">
        <v>110</v>
      </c>
      <c r="C61" s="181" t="s">
        <v>110</v>
      </c>
      <c r="D61" s="181" t="s">
        <v>232</v>
      </c>
      <c r="E61" s="183" t="s">
        <v>233</v>
      </c>
      <c r="F61" s="184">
        <v>4.62</v>
      </c>
      <c r="G61" s="108"/>
      <c r="H61" s="184">
        <v>4.62</v>
      </c>
      <c r="I61" s="108"/>
      <c r="J61" s="108"/>
      <c r="K61" s="122"/>
      <c r="L61" s="122"/>
      <c r="M61" s="122"/>
    </row>
    <row r="62" spans="1:13" ht="16.5" customHeight="1">
      <c r="A62" s="120"/>
      <c r="B62" s="181" t="s">
        <v>110</v>
      </c>
      <c r="C62" s="181" t="s">
        <v>110</v>
      </c>
      <c r="D62" s="181" t="s">
        <v>234</v>
      </c>
      <c r="E62" s="183" t="s">
        <v>235</v>
      </c>
      <c r="F62" s="184">
        <v>0.03</v>
      </c>
      <c r="G62" s="108"/>
      <c r="H62" s="184">
        <v>0.03</v>
      </c>
      <c r="I62" s="108"/>
      <c r="J62" s="108"/>
      <c r="K62" s="122"/>
      <c r="L62" s="122"/>
      <c r="M62" s="122"/>
    </row>
    <row r="63" spans="1:13" ht="16.5" customHeight="1">
      <c r="A63" s="120"/>
      <c r="B63" s="181" t="s">
        <v>236</v>
      </c>
      <c r="C63" s="182"/>
      <c r="D63" s="182"/>
      <c r="E63" s="183" t="s">
        <v>69</v>
      </c>
      <c r="F63" s="184">
        <v>24.91</v>
      </c>
      <c r="G63" s="108"/>
      <c r="H63" s="108"/>
      <c r="I63" s="184">
        <v>24.91</v>
      </c>
      <c r="J63" s="108"/>
      <c r="K63" s="122"/>
      <c r="L63" s="122"/>
      <c r="M63" s="122"/>
    </row>
    <row r="64" spans="1:13" ht="16.5" customHeight="1">
      <c r="A64" s="120"/>
      <c r="B64" s="182"/>
      <c r="C64" s="181" t="s">
        <v>237</v>
      </c>
      <c r="D64" s="182"/>
      <c r="E64" s="183" t="s">
        <v>238</v>
      </c>
      <c r="F64" s="184">
        <v>17.04</v>
      </c>
      <c r="G64" s="108"/>
      <c r="H64" s="108"/>
      <c r="I64" s="184">
        <v>17.04</v>
      </c>
      <c r="J64" s="108"/>
      <c r="K64" s="122"/>
      <c r="L64" s="122"/>
      <c r="M64" s="122"/>
    </row>
    <row r="65" spans="1:13" ht="16.5" customHeight="1">
      <c r="A65" s="120"/>
      <c r="B65" s="181" t="s">
        <v>110</v>
      </c>
      <c r="C65" s="181" t="s">
        <v>110</v>
      </c>
      <c r="D65" s="181" t="s">
        <v>239</v>
      </c>
      <c r="E65" s="183" t="s">
        <v>240</v>
      </c>
      <c r="F65" s="184">
        <v>14.09</v>
      </c>
      <c r="G65" s="108"/>
      <c r="H65" s="108"/>
      <c r="I65" s="184">
        <v>14.09</v>
      </c>
      <c r="J65" s="108"/>
      <c r="K65" s="122"/>
      <c r="L65" s="122"/>
      <c r="M65" s="122"/>
    </row>
    <row r="66" spans="1:13" ht="16.5" customHeight="1">
      <c r="A66" s="120"/>
      <c r="B66" s="181" t="s">
        <v>110</v>
      </c>
      <c r="C66" s="181" t="s">
        <v>110</v>
      </c>
      <c r="D66" s="181" t="s">
        <v>241</v>
      </c>
      <c r="E66" s="183" t="s">
        <v>242</v>
      </c>
      <c r="F66" s="184">
        <v>2.95</v>
      </c>
      <c r="G66" s="108"/>
      <c r="H66" s="108"/>
      <c r="I66" s="184">
        <v>2.95</v>
      </c>
      <c r="J66" s="108"/>
      <c r="K66" s="122"/>
      <c r="L66" s="122"/>
      <c r="M66" s="122"/>
    </row>
    <row r="67" spans="1:13" ht="16.5" customHeight="1">
      <c r="A67" s="120"/>
      <c r="B67" s="182"/>
      <c r="C67" s="181" t="s">
        <v>243</v>
      </c>
      <c r="D67" s="182"/>
      <c r="E67" s="183" t="s">
        <v>244</v>
      </c>
      <c r="F67" s="184">
        <v>7.81</v>
      </c>
      <c r="G67" s="108"/>
      <c r="H67" s="108"/>
      <c r="I67" s="184">
        <v>7.81</v>
      </c>
      <c r="J67" s="108"/>
      <c r="K67" s="122"/>
      <c r="L67" s="122"/>
      <c r="M67" s="122"/>
    </row>
    <row r="68" spans="1:13" ht="16.5" customHeight="1">
      <c r="A68" s="120"/>
      <c r="B68" s="181" t="s">
        <v>110</v>
      </c>
      <c r="C68" s="181" t="s">
        <v>110</v>
      </c>
      <c r="D68" s="181" t="s">
        <v>245</v>
      </c>
      <c r="E68" s="183" t="s">
        <v>246</v>
      </c>
      <c r="F68" s="184">
        <v>0.28</v>
      </c>
      <c r="G68" s="108"/>
      <c r="H68" s="108"/>
      <c r="I68" s="184">
        <v>0.28</v>
      </c>
      <c r="J68" s="108"/>
      <c r="K68" s="122"/>
      <c r="L68" s="122"/>
      <c r="M68" s="122"/>
    </row>
    <row r="69" spans="1:13" ht="16.5" customHeight="1">
      <c r="A69" s="120"/>
      <c r="B69" s="181" t="s">
        <v>110</v>
      </c>
      <c r="C69" s="181" t="s">
        <v>110</v>
      </c>
      <c r="D69" s="181" t="s">
        <v>247</v>
      </c>
      <c r="E69" s="183" t="s">
        <v>248</v>
      </c>
      <c r="F69" s="184">
        <v>7.53</v>
      </c>
      <c r="G69" s="108"/>
      <c r="H69" s="108"/>
      <c r="I69" s="184">
        <v>7.53</v>
      </c>
      <c r="J69" s="108"/>
      <c r="K69" s="122"/>
      <c r="L69" s="122"/>
      <c r="M69" s="122"/>
    </row>
    <row r="70" spans="1:13" ht="16.5" customHeight="1">
      <c r="A70" s="120"/>
      <c r="B70" s="182"/>
      <c r="C70" s="181" t="s">
        <v>249</v>
      </c>
      <c r="D70" s="182"/>
      <c r="E70" s="183" t="s">
        <v>250</v>
      </c>
      <c r="F70" s="184">
        <v>0.06</v>
      </c>
      <c r="G70" s="108"/>
      <c r="H70" s="108"/>
      <c r="I70" s="184">
        <v>0.06</v>
      </c>
      <c r="J70" s="108"/>
      <c r="K70" s="122"/>
      <c r="L70" s="122"/>
      <c r="M70" s="122"/>
    </row>
    <row r="71" spans="1:13" ht="16.5" customHeight="1">
      <c r="A71" s="120"/>
      <c r="B71" s="181" t="s">
        <v>110</v>
      </c>
      <c r="C71" s="181" t="s">
        <v>110</v>
      </c>
      <c r="D71" s="181" t="s">
        <v>251</v>
      </c>
      <c r="E71" s="183" t="s">
        <v>252</v>
      </c>
      <c r="F71" s="184">
        <v>0.06</v>
      </c>
      <c r="G71" s="108"/>
      <c r="H71" s="108"/>
      <c r="I71" s="184">
        <v>0.06</v>
      </c>
      <c r="J71" s="108"/>
      <c r="K71" s="122"/>
      <c r="L71" s="122"/>
      <c r="M71" s="122"/>
    </row>
    <row r="72" spans="1:13" ht="16.5" customHeight="1">
      <c r="A72" s="120"/>
      <c r="B72" s="181" t="s">
        <v>253</v>
      </c>
      <c r="C72" s="182"/>
      <c r="D72" s="182"/>
      <c r="E72" s="183" t="s">
        <v>254</v>
      </c>
      <c r="F72" s="184">
        <v>5.98</v>
      </c>
      <c r="G72" s="108"/>
      <c r="H72" s="108"/>
      <c r="I72" s="108"/>
      <c r="J72" s="108"/>
      <c r="K72" s="184">
        <v>5.98</v>
      </c>
      <c r="L72" s="122"/>
      <c r="M72" s="122"/>
    </row>
    <row r="73" spans="1:13" ht="16.5" customHeight="1">
      <c r="A73" s="120"/>
      <c r="B73" s="182"/>
      <c r="C73" s="181" t="s">
        <v>255</v>
      </c>
      <c r="D73" s="182"/>
      <c r="E73" s="183" t="s">
        <v>256</v>
      </c>
      <c r="F73" s="184">
        <v>5.98</v>
      </c>
      <c r="G73" s="108"/>
      <c r="H73" s="108"/>
      <c r="I73" s="108"/>
      <c r="J73" s="108"/>
      <c r="K73" s="184">
        <v>5.98</v>
      </c>
      <c r="L73" s="122"/>
      <c r="M73" s="122"/>
    </row>
    <row r="74" spans="1:13" ht="16.5" customHeight="1">
      <c r="A74" s="120"/>
      <c r="B74" s="181" t="s">
        <v>110</v>
      </c>
      <c r="C74" s="181" t="s">
        <v>110</v>
      </c>
      <c r="D74" s="181" t="s">
        <v>255</v>
      </c>
      <c r="E74" s="183" t="s">
        <v>257</v>
      </c>
      <c r="F74" s="184">
        <v>5.98</v>
      </c>
      <c r="G74" s="108"/>
      <c r="H74" s="108"/>
      <c r="I74" s="108"/>
      <c r="J74" s="108"/>
      <c r="K74" s="184">
        <v>5.98</v>
      </c>
      <c r="L74" s="122"/>
      <c r="M74" s="122"/>
    </row>
    <row r="75" spans="1:13" ht="16.5" customHeight="1">
      <c r="A75" s="95" t="s">
        <v>71</v>
      </c>
      <c r="B75" s="175"/>
      <c r="C75" s="175"/>
      <c r="D75" s="175"/>
      <c r="E75" s="56"/>
      <c r="F75" s="157">
        <f>G75+H75+I75</f>
        <v>45.9</v>
      </c>
      <c r="G75" s="157">
        <v>43.12</v>
      </c>
      <c r="H75" s="157">
        <v>2.75</v>
      </c>
      <c r="I75" s="157">
        <v>0.03</v>
      </c>
      <c r="J75" s="108"/>
      <c r="K75" s="122"/>
      <c r="L75" s="122"/>
      <c r="M75" s="122"/>
    </row>
    <row r="76" spans="1:13" ht="16.5" customHeight="1">
      <c r="A76" s="95"/>
      <c r="B76" s="181" t="s">
        <v>128</v>
      </c>
      <c r="C76" s="182"/>
      <c r="D76" s="182"/>
      <c r="E76" s="183" t="s">
        <v>67</v>
      </c>
      <c r="F76" s="184">
        <v>43.12</v>
      </c>
      <c r="G76" s="184">
        <v>43.12</v>
      </c>
      <c r="H76" s="108"/>
      <c r="I76" s="108"/>
      <c r="J76" s="108"/>
      <c r="K76" s="122"/>
      <c r="L76" s="122"/>
      <c r="M76" s="122"/>
    </row>
    <row r="77" spans="1:13" ht="16.5" customHeight="1">
      <c r="A77" s="95"/>
      <c r="B77" s="182"/>
      <c r="C77" s="181" t="s">
        <v>129</v>
      </c>
      <c r="D77" s="182"/>
      <c r="E77" s="183" t="s">
        <v>130</v>
      </c>
      <c r="F77" s="184">
        <v>17.51</v>
      </c>
      <c r="G77" s="184">
        <v>17.51</v>
      </c>
      <c r="H77" s="108"/>
      <c r="I77" s="108"/>
      <c r="J77" s="108"/>
      <c r="K77" s="122"/>
      <c r="L77" s="122"/>
      <c r="M77" s="122"/>
    </row>
    <row r="78" spans="1:13" ht="16.5" customHeight="1">
      <c r="A78" s="95"/>
      <c r="B78" s="181" t="s">
        <v>110</v>
      </c>
      <c r="C78" s="181" t="s">
        <v>110</v>
      </c>
      <c r="D78" s="181" t="s">
        <v>131</v>
      </c>
      <c r="E78" s="183" t="s">
        <v>132</v>
      </c>
      <c r="F78" s="184">
        <v>17.51</v>
      </c>
      <c r="G78" s="184">
        <v>17.51</v>
      </c>
      <c r="H78" s="108"/>
      <c r="I78" s="108"/>
      <c r="J78" s="108"/>
      <c r="K78" s="122"/>
      <c r="L78" s="122"/>
      <c r="M78" s="122"/>
    </row>
    <row r="79" spans="1:13" ht="16.5" customHeight="1">
      <c r="A79" s="95"/>
      <c r="B79" s="182"/>
      <c r="C79" s="181" t="s">
        <v>133</v>
      </c>
      <c r="D79" s="182"/>
      <c r="E79" s="183" t="s">
        <v>134</v>
      </c>
      <c r="F79" s="184">
        <v>2.67</v>
      </c>
      <c r="G79" s="184">
        <v>2.67</v>
      </c>
      <c r="H79" s="108"/>
      <c r="I79" s="108"/>
      <c r="J79" s="108"/>
      <c r="K79" s="122"/>
      <c r="L79" s="122"/>
      <c r="M79" s="122"/>
    </row>
    <row r="80" spans="1:13" ht="16.5" customHeight="1">
      <c r="A80" s="95"/>
      <c r="B80" s="181" t="s">
        <v>110</v>
      </c>
      <c r="C80" s="181" t="s">
        <v>110</v>
      </c>
      <c r="D80" s="181" t="s">
        <v>137</v>
      </c>
      <c r="E80" s="183" t="s">
        <v>138</v>
      </c>
      <c r="F80" s="184">
        <v>2.67</v>
      </c>
      <c r="G80" s="184">
        <v>2.67</v>
      </c>
      <c r="H80" s="108"/>
      <c r="I80" s="108"/>
      <c r="J80" s="108"/>
      <c r="K80" s="122"/>
      <c r="L80" s="122"/>
      <c r="M80" s="122"/>
    </row>
    <row r="81" spans="1:13" ht="16.5" customHeight="1">
      <c r="A81" s="95"/>
      <c r="B81" s="182"/>
      <c r="C81" s="181" t="s">
        <v>139</v>
      </c>
      <c r="D81" s="182"/>
      <c r="E81" s="183" t="s">
        <v>140</v>
      </c>
      <c r="F81" s="184">
        <v>1.46</v>
      </c>
      <c r="G81" s="184">
        <v>1.46</v>
      </c>
      <c r="H81" s="108"/>
      <c r="I81" s="108"/>
      <c r="J81" s="108"/>
      <c r="K81" s="122"/>
      <c r="L81" s="122"/>
      <c r="M81" s="122"/>
    </row>
    <row r="82" spans="1:13" ht="16.5" customHeight="1">
      <c r="A82" s="95"/>
      <c r="B82" s="181" t="s">
        <v>110</v>
      </c>
      <c r="C82" s="181" t="s">
        <v>110</v>
      </c>
      <c r="D82" s="181" t="s">
        <v>141</v>
      </c>
      <c r="E82" s="183" t="s">
        <v>142</v>
      </c>
      <c r="F82" s="184">
        <v>1.46</v>
      </c>
      <c r="G82" s="184">
        <v>1.46</v>
      </c>
      <c r="H82" s="108"/>
      <c r="I82" s="108"/>
      <c r="J82" s="108"/>
      <c r="K82" s="122"/>
      <c r="L82" s="122"/>
      <c r="M82" s="122"/>
    </row>
    <row r="83" spans="1:13" ht="16.5" customHeight="1">
      <c r="A83" s="95"/>
      <c r="B83" s="182"/>
      <c r="C83" s="181" t="s">
        <v>258</v>
      </c>
      <c r="D83" s="182"/>
      <c r="E83" s="183" t="s">
        <v>259</v>
      </c>
      <c r="F83" s="184">
        <v>10.41</v>
      </c>
      <c r="G83" s="184">
        <v>10.41</v>
      </c>
      <c r="H83" s="108"/>
      <c r="I83" s="108"/>
      <c r="J83" s="108"/>
      <c r="K83" s="122"/>
      <c r="L83" s="122"/>
      <c r="M83" s="122"/>
    </row>
    <row r="84" spans="1:13" ht="16.5" customHeight="1">
      <c r="A84" s="95"/>
      <c r="B84" s="181" t="s">
        <v>110</v>
      </c>
      <c r="C84" s="181" t="s">
        <v>110</v>
      </c>
      <c r="D84" s="181" t="s">
        <v>260</v>
      </c>
      <c r="E84" s="183" t="s">
        <v>261</v>
      </c>
      <c r="F84" s="184">
        <v>10.41</v>
      </c>
      <c r="G84" s="184">
        <v>10.41</v>
      </c>
      <c r="H84" s="108"/>
      <c r="I84" s="108"/>
      <c r="J84" s="108"/>
      <c r="K84" s="122"/>
      <c r="L84" s="122"/>
      <c r="M84" s="122"/>
    </row>
    <row r="85" spans="1:13" ht="16.5" customHeight="1">
      <c r="A85" s="95"/>
      <c r="B85" s="182"/>
      <c r="C85" s="181" t="s">
        <v>143</v>
      </c>
      <c r="D85" s="182"/>
      <c r="E85" s="183" t="s">
        <v>144</v>
      </c>
      <c r="F85" s="184">
        <v>5.43</v>
      </c>
      <c r="G85" s="184">
        <v>5.43</v>
      </c>
      <c r="H85" s="108"/>
      <c r="I85" s="108"/>
      <c r="J85" s="108"/>
      <c r="K85" s="122"/>
      <c r="L85" s="122"/>
      <c r="M85" s="122"/>
    </row>
    <row r="86" spans="1:13" ht="16.5" customHeight="1">
      <c r="A86" s="95"/>
      <c r="B86" s="181" t="s">
        <v>110</v>
      </c>
      <c r="C86" s="181" t="s">
        <v>110</v>
      </c>
      <c r="D86" s="181" t="s">
        <v>145</v>
      </c>
      <c r="E86" s="183" t="s">
        <v>146</v>
      </c>
      <c r="F86" s="184">
        <v>5.43</v>
      </c>
      <c r="G86" s="184">
        <v>5.43</v>
      </c>
      <c r="H86" s="108"/>
      <c r="I86" s="108"/>
      <c r="J86" s="108"/>
      <c r="K86" s="122"/>
      <c r="L86" s="122"/>
      <c r="M86" s="122"/>
    </row>
    <row r="87" spans="1:13" ht="16.5" customHeight="1">
      <c r="A87" s="95"/>
      <c r="B87" s="182"/>
      <c r="C87" s="181" t="s">
        <v>147</v>
      </c>
      <c r="D87" s="182"/>
      <c r="E87" s="183" t="s">
        <v>148</v>
      </c>
      <c r="F87" s="184">
        <v>1.99</v>
      </c>
      <c r="G87" s="184">
        <v>1.99</v>
      </c>
      <c r="H87" s="108"/>
      <c r="I87" s="108"/>
      <c r="J87" s="108"/>
      <c r="K87" s="122"/>
      <c r="L87" s="122"/>
      <c r="M87" s="122"/>
    </row>
    <row r="88" spans="1:13" ht="16.5" customHeight="1">
      <c r="A88" s="95"/>
      <c r="B88" s="181" t="s">
        <v>110</v>
      </c>
      <c r="C88" s="181" t="s">
        <v>110</v>
      </c>
      <c r="D88" s="181" t="s">
        <v>149</v>
      </c>
      <c r="E88" s="183" t="s">
        <v>150</v>
      </c>
      <c r="F88" s="184">
        <v>1.99</v>
      </c>
      <c r="G88" s="184">
        <v>1.99</v>
      </c>
      <c r="H88" s="108"/>
      <c r="I88" s="108"/>
      <c r="J88" s="108"/>
      <c r="K88" s="122"/>
      <c r="L88" s="122"/>
      <c r="M88" s="122"/>
    </row>
    <row r="89" spans="1:13" ht="16.5" customHeight="1">
      <c r="A89" s="95"/>
      <c r="B89" s="182"/>
      <c r="C89" s="181" t="s">
        <v>151</v>
      </c>
      <c r="D89" s="182"/>
      <c r="E89" s="183" t="s">
        <v>152</v>
      </c>
      <c r="F89" s="184">
        <v>0.3</v>
      </c>
      <c r="G89" s="184">
        <v>0.3</v>
      </c>
      <c r="H89" s="108"/>
      <c r="I89" s="108"/>
      <c r="J89" s="108"/>
      <c r="K89" s="122"/>
      <c r="L89" s="122"/>
      <c r="M89" s="122"/>
    </row>
    <row r="90" spans="1:13" ht="16.5" customHeight="1">
      <c r="A90" s="95"/>
      <c r="B90" s="181" t="s">
        <v>110</v>
      </c>
      <c r="C90" s="181" t="s">
        <v>110</v>
      </c>
      <c r="D90" s="181" t="s">
        <v>262</v>
      </c>
      <c r="E90" s="183" t="s">
        <v>263</v>
      </c>
      <c r="F90" s="184">
        <v>0.14</v>
      </c>
      <c r="G90" s="184">
        <v>0.14</v>
      </c>
      <c r="H90" s="108"/>
      <c r="I90" s="108"/>
      <c r="J90" s="108"/>
      <c r="K90" s="122"/>
      <c r="L90" s="122"/>
      <c r="M90" s="122"/>
    </row>
    <row r="91" spans="1:13" ht="16.5" customHeight="1">
      <c r="A91" s="95"/>
      <c r="B91" s="181" t="s">
        <v>110</v>
      </c>
      <c r="C91" s="181" t="s">
        <v>110</v>
      </c>
      <c r="D91" s="181" t="s">
        <v>264</v>
      </c>
      <c r="E91" s="183" t="s">
        <v>265</v>
      </c>
      <c r="F91" s="184">
        <v>0.11</v>
      </c>
      <c r="G91" s="184">
        <v>0.11</v>
      </c>
      <c r="H91" s="108"/>
      <c r="I91" s="108"/>
      <c r="J91" s="108"/>
      <c r="K91" s="122"/>
      <c r="L91" s="122"/>
      <c r="M91" s="122"/>
    </row>
    <row r="92" spans="1:13" ht="16.5" customHeight="1">
      <c r="A92" s="95"/>
      <c r="B92" s="181" t="s">
        <v>110</v>
      </c>
      <c r="C92" s="181" t="s">
        <v>110</v>
      </c>
      <c r="D92" s="181" t="s">
        <v>153</v>
      </c>
      <c r="E92" s="183" t="s">
        <v>154</v>
      </c>
      <c r="F92" s="184">
        <v>0.05</v>
      </c>
      <c r="G92" s="184">
        <v>0.05</v>
      </c>
      <c r="H92" s="108"/>
      <c r="I92" s="108"/>
      <c r="J92" s="108"/>
      <c r="K92" s="122"/>
      <c r="L92" s="122"/>
      <c r="M92" s="122"/>
    </row>
    <row r="93" spans="1:13" ht="16.5" customHeight="1">
      <c r="A93" s="95"/>
      <c r="B93" s="182"/>
      <c r="C93" s="181" t="s">
        <v>155</v>
      </c>
      <c r="D93" s="182"/>
      <c r="E93" s="183" t="s">
        <v>156</v>
      </c>
      <c r="F93" s="184">
        <v>3.35</v>
      </c>
      <c r="G93" s="184">
        <v>3.35</v>
      </c>
      <c r="H93" s="108"/>
      <c r="I93" s="108"/>
      <c r="J93" s="108"/>
      <c r="K93" s="122"/>
      <c r="L93" s="122"/>
      <c r="M93" s="122"/>
    </row>
    <row r="94" spans="1:13" ht="16.5" customHeight="1">
      <c r="A94" s="95"/>
      <c r="B94" s="181" t="s">
        <v>110</v>
      </c>
      <c r="C94" s="181" t="s">
        <v>110</v>
      </c>
      <c r="D94" s="181" t="s">
        <v>157</v>
      </c>
      <c r="E94" s="183" t="s">
        <v>158</v>
      </c>
      <c r="F94" s="184">
        <v>3.35</v>
      </c>
      <c r="G94" s="184">
        <v>3.35</v>
      </c>
      <c r="H94" s="108"/>
      <c r="I94" s="108"/>
      <c r="J94" s="108"/>
      <c r="K94" s="122"/>
      <c r="L94" s="122"/>
      <c r="M94" s="122"/>
    </row>
    <row r="95" spans="1:13" ht="16.5" customHeight="1">
      <c r="A95" s="95"/>
      <c r="B95" s="181" t="s">
        <v>159</v>
      </c>
      <c r="C95" s="182"/>
      <c r="D95" s="182"/>
      <c r="E95" s="183" t="s">
        <v>68</v>
      </c>
      <c r="F95" s="184">
        <v>2.75</v>
      </c>
      <c r="G95" s="108"/>
      <c r="H95" s="184">
        <v>2.75</v>
      </c>
      <c r="I95" s="108"/>
      <c r="J95" s="108"/>
      <c r="K95" s="122"/>
      <c r="L95" s="122"/>
      <c r="M95" s="122"/>
    </row>
    <row r="96" spans="1:13" ht="16.5" customHeight="1">
      <c r="A96" s="95"/>
      <c r="B96" s="182"/>
      <c r="C96" s="181" t="s">
        <v>160</v>
      </c>
      <c r="D96" s="182"/>
      <c r="E96" s="183" t="s">
        <v>161</v>
      </c>
      <c r="F96" s="184">
        <v>2.19</v>
      </c>
      <c r="G96" s="108"/>
      <c r="H96" s="184">
        <v>2.19</v>
      </c>
      <c r="I96" s="108"/>
      <c r="J96" s="108"/>
      <c r="K96" s="122"/>
      <c r="L96" s="122"/>
      <c r="M96" s="122"/>
    </row>
    <row r="97" spans="1:13" ht="16.5" customHeight="1">
      <c r="A97" s="95"/>
      <c r="B97" s="181" t="s">
        <v>110</v>
      </c>
      <c r="C97" s="181" t="s">
        <v>110</v>
      </c>
      <c r="D97" s="181" t="s">
        <v>162</v>
      </c>
      <c r="E97" s="183" t="s">
        <v>163</v>
      </c>
      <c r="F97" s="184">
        <v>2.19</v>
      </c>
      <c r="G97" s="108"/>
      <c r="H97" s="184">
        <v>2.19</v>
      </c>
      <c r="I97" s="108"/>
      <c r="J97" s="108"/>
      <c r="K97" s="122"/>
      <c r="L97" s="122"/>
      <c r="M97" s="122"/>
    </row>
    <row r="98" spans="1:13" ht="16.5" customHeight="1">
      <c r="A98" s="95"/>
      <c r="B98" s="182"/>
      <c r="C98" s="181" t="s">
        <v>216</v>
      </c>
      <c r="D98" s="182"/>
      <c r="E98" s="183" t="s">
        <v>217</v>
      </c>
      <c r="F98" s="184">
        <v>0.56</v>
      </c>
      <c r="G98" s="108"/>
      <c r="H98" s="184">
        <v>0.56</v>
      </c>
      <c r="I98" s="108"/>
      <c r="J98" s="108"/>
      <c r="K98" s="122"/>
      <c r="L98" s="122"/>
      <c r="M98" s="122"/>
    </row>
    <row r="99" spans="1:13" ht="16.5" customHeight="1">
      <c r="A99" s="95"/>
      <c r="B99" s="181" t="s">
        <v>110</v>
      </c>
      <c r="C99" s="181" t="s">
        <v>110</v>
      </c>
      <c r="D99" s="181" t="s">
        <v>218</v>
      </c>
      <c r="E99" s="183" t="s">
        <v>219</v>
      </c>
      <c r="F99" s="184">
        <v>0.22</v>
      </c>
      <c r="G99" s="108"/>
      <c r="H99" s="184">
        <v>0.22</v>
      </c>
      <c r="I99" s="108"/>
      <c r="J99" s="108"/>
      <c r="K99" s="122"/>
      <c r="L99" s="122"/>
      <c r="M99" s="122"/>
    </row>
    <row r="100" spans="1:13" ht="16.5" customHeight="1">
      <c r="A100" s="95"/>
      <c r="B100" s="181" t="s">
        <v>110</v>
      </c>
      <c r="C100" s="181" t="s">
        <v>110</v>
      </c>
      <c r="D100" s="181" t="s">
        <v>220</v>
      </c>
      <c r="E100" s="183" t="s">
        <v>221</v>
      </c>
      <c r="F100" s="184">
        <v>0.34</v>
      </c>
      <c r="G100" s="108"/>
      <c r="H100" s="184">
        <v>0.34</v>
      </c>
      <c r="I100" s="108"/>
      <c r="J100" s="108"/>
      <c r="K100" s="122"/>
      <c r="L100" s="122"/>
      <c r="M100" s="122"/>
    </row>
    <row r="101" spans="1:13" ht="16.5" customHeight="1">
      <c r="A101" s="95"/>
      <c r="B101" s="181" t="s">
        <v>236</v>
      </c>
      <c r="C101" s="182"/>
      <c r="D101" s="182"/>
      <c r="E101" s="183" t="s">
        <v>69</v>
      </c>
      <c r="F101" s="184">
        <v>0.03</v>
      </c>
      <c r="G101" s="108"/>
      <c r="H101" s="108"/>
      <c r="I101" s="184">
        <v>0.03</v>
      </c>
      <c r="J101" s="108"/>
      <c r="K101" s="122"/>
      <c r="L101" s="122"/>
      <c r="M101" s="122"/>
    </row>
    <row r="102" spans="1:13" ht="16.5" customHeight="1">
      <c r="A102" s="95"/>
      <c r="B102" s="182"/>
      <c r="C102" s="181" t="s">
        <v>249</v>
      </c>
      <c r="D102" s="182"/>
      <c r="E102" s="183" t="s">
        <v>250</v>
      </c>
      <c r="F102" s="184">
        <v>0.03</v>
      </c>
      <c r="G102" s="108"/>
      <c r="H102" s="108"/>
      <c r="I102" s="184">
        <v>0.03</v>
      </c>
      <c r="J102" s="108"/>
      <c r="K102" s="122"/>
      <c r="L102" s="122"/>
      <c r="M102" s="122"/>
    </row>
    <row r="103" spans="1:13" ht="16.5" customHeight="1">
      <c r="A103" s="95"/>
      <c r="B103" s="181" t="s">
        <v>110</v>
      </c>
      <c r="C103" s="181" t="s">
        <v>110</v>
      </c>
      <c r="D103" s="181" t="s">
        <v>251</v>
      </c>
      <c r="E103" s="183" t="s">
        <v>252</v>
      </c>
      <c r="F103" s="184">
        <v>0.03</v>
      </c>
      <c r="G103" s="108"/>
      <c r="H103" s="108"/>
      <c r="I103" s="184">
        <v>0.03</v>
      </c>
      <c r="J103" s="108"/>
      <c r="K103" s="122"/>
      <c r="L103" s="122"/>
      <c r="M103" s="122"/>
    </row>
    <row r="104" spans="1:13" ht="16.5" customHeight="1">
      <c r="A104" s="95" t="s">
        <v>104</v>
      </c>
      <c r="B104" s="59"/>
      <c r="C104" s="59"/>
      <c r="D104" s="59"/>
      <c r="E104" s="94"/>
      <c r="F104" s="108">
        <f>SUM(G104:J104)</f>
        <v>0</v>
      </c>
      <c r="G104" s="108"/>
      <c r="H104" s="108"/>
      <c r="I104" s="108"/>
      <c r="J104" s="108"/>
      <c r="K104" s="122"/>
      <c r="L104" s="122"/>
      <c r="M104" s="122"/>
    </row>
    <row r="105" spans="1:13" ht="39.75" customHeight="1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</row>
    <row r="106" spans="1:13" ht="12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</row>
  </sheetData>
  <sheetProtection/>
  <mergeCells count="8">
    <mergeCell ref="A1:M1"/>
    <mergeCell ref="L2:M2"/>
    <mergeCell ref="L3:M3"/>
    <mergeCell ref="B4:D4"/>
    <mergeCell ref="F4:M4"/>
    <mergeCell ref="A105:M105"/>
    <mergeCell ref="A4:A5"/>
    <mergeCell ref="E4:E5"/>
  </mergeCells>
  <printOptions horizontalCentered="1" verticalCentered="1"/>
  <pageMargins left="0.16" right="0.16" top="0.59" bottom="0.78" header="0.51" footer="0.51"/>
  <pageSetup horizontalDpi="600" verticalDpi="600" orientation="landscape" paperSize="9" scale="95"/>
  <headerFooter alignWithMargins="0">
    <oddFooter>&amp;C第 &amp;P 页，共 &amp;N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4"/>
  <sheetViews>
    <sheetView showGridLines="0" showZeros="0" workbookViewId="0" topLeftCell="A1">
      <selection activeCell="K28" sqref="K28"/>
    </sheetView>
  </sheetViews>
  <sheetFormatPr defaultColWidth="9.33203125" defaultRowHeight="11.25"/>
  <cols>
    <col min="1" max="1" width="5.5" style="66" bestFit="1" customWidth="1"/>
    <col min="2" max="2" width="4.33203125" style="66" bestFit="1" customWidth="1"/>
    <col min="3" max="3" width="8.83203125" style="66" customWidth="1"/>
    <col min="4" max="4" width="43.5" style="66" customWidth="1"/>
    <col min="5" max="5" width="14" style="66" customWidth="1"/>
    <col min="6" max="6" width="12.5" style="66" customWidth="1"/>
    <col min="7" max="7" width="15.66015625" style="66" customWidth="1"/>
    <col min="8" max="8" width="18.33203125" style="66" customWidth="1"/>
    <col min="9" max="9" width="16.66015625" style="66" customWidth="1"/>
    <col min="10" max="10" width="18.5" style="66" customWidth="1"/>
    <col min="11" max="11" width="14.33203125" style="66" customWidth="1"/>
    <col min="12" max="236" width="9.16015625" style="66" customWidth="1"/>
    <col min="237" max="16384" width="9.33203125" style="66" customWidth="1"/>
  </cols>
  <sheetData>
    <row r="1" spans="1:11" ht="30" customHeight="1">
      <c r="A1" s="125" t="s">
        <v>266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.75" customHeight="1">
      <c r="A2"/>
      <c r="B2"/>
      <c r="C2"/>
      <c r="D2"/>
      <c r="E2"/>
      <c r="F2"/>
      <c r="G2"/>
      <c r="K2" s="134" t="s">
        <v>267</v>
      </c>
    </row>
    <row r="3" spans="1:11" ht="18" customHeight="1">
      <c r="A3" s="167" t="s">
        <v>25</v>
      </c>
      <c r="B3" s="167"/>
      <c r="C3" s="167"/>
      <c r="D3" s="167"/>
      <c r="E3" s="167"/>
      <c r="F3"/>
      <c r="G3" s="168"/>
      <c r="K3" s="177" t="s">
        <v>26</v>
      </c>
    </row>
    <row r="4" spans="1:11" s="65" customFormat="1" ht="24" customHeight="1">
      <c r="A4" s="75" t="s">
        <v>77</v>
      </c>
      <c r="B4" s="75"/>
      <c r="C4" s="75"/>
      <c r="D4" s="74" t="s">
        <v>78</v>
      </c>
      <c r="E4" s="10" t="s">
        <v>108</v>
      </c>
      <c r="F4" s="10"/>
      <c r="G4" s="10"/>
      <c r="H4" s="10"/>
      <c r="I4" s="10"/>
      <c r="J4" s="10"/>
      <c r="K4" s="10"/>
    </row>
    <row r="5" spans="1:11" s="65" customFormat="1" ht="30" customHeight="1">
      <c r="A5" s="75" t="s">
        <v>79</v>
      </c>
      <c r="B5" s="75" t="s">
        <v>80</v>
      </c>
      <c r="C5" s="75" t="s">
        <v>81</v>
      </c>
      <c r="D5" s="74"/>
      <c r="E5" s="10" t="s">
        <v>62</v>
      </c>
      <c r="F5" s="10" t="s">
        <v>31</v>
      </c>
      <c r="G5" s="10"/>
      <c r="H5" s="10" t="s">
        <v>35</v>
      </c>
      <c r="I5" s="10" t="s">
        <v>37</v>
      </c>
      <c r="J5" s="10" t="s">
        <v>39</v>
      </c>
      <c r="K5" s="10" t="s">
        <v>41</v>
      </c>
    </row>
    <row r="6" spans="1:11" s="65" customFormat="1" ht="64.5" customHeight="1">
      <c r="A6" s="75"/>
      <c r="B6" s="75"/>
      <c r="C6" s="75"/>
      <c r="D6" s="74"/>
      <c r="E6" s="10"/>
      <c r="F6" s="13" t="s">
        <v>65</v>
      </c>
      <c r="G6" s="10" t="s">
        <v>66</v>
      </c>
      <c r="H6" s="10"/>
      <c r="I6" s="10"/>
      <c r="J6" s="10"/>
      <c r="K6" s="10"/>
    </row>
    <row r="7" spans="1:11" s="65" customFormat="1" ht="18.75" customHeight="1">
      <c r="A7" s="129"/>
      <c r="B7" s="129"/>
      <c r="C7" s="129"/>
      <c r="D7" s="130" t="s">
        <v>62</v>
      </c>
      <c r="E7" s="169">
        <f>E8+E12+E16+E20</f>
        <v>415.96</v>
      </c>
      <c r="F7" s="170">
        <f>F8+F12+F16+F20</f>
        <v>415.96</v>
      </c>
      <c r="G7" s="10"/>
      <c r="H7" s="10"/>
      <c r="I7" s="10"/>
      <c r="J7" s="10"/>
      <c r="K7" s="10"/>
    </row>
    <row r="8" spans="1:11" ht="18" customHeight="1">
      <c r="A8" s="171" t="s">
        <v>84</v>
      </c>
      <c r="B8" s="59"/>
      <c r="C8" s="59"/>
      <c r="D8" s="94" t="s">
        <v>85</v>
      </c>
      <c r="E8" s="157">
        <f>E9</f>
        <v>307.88</v>
      </c>
      <c r="F8" s="172">
        <f>F9</f>
        <v>307.88</v>
      </c>
      <c r="G8" s="108"/>
      <c r="H8" s="122"/>
      <c r="I8" s="122"/>
      <c r="J8" s="122"/>
      <c r="K8" s="122"/>
    </row>
    <row r="9" spans="1:11" ht="18" customHeight="1">
      <c r="A9" s="59"/>
      <c r="B9" s="59" t="s">
        <v>86</v>
      </c>
      <c r="C9" s="59"/>
      <c r="D9" s="173" t="s">
        <v>87</v>
      </c>
      <c r="E9" s="157">
        <f>F9</f>
        <v>307.88</v>
      </c>
      <c r="F9" s="172">
        <f>F10+F11</f>
        <v>307.88</v>
      </c>
      <c r="G9" s="108"/>
      <c r="H9" s="122"/>
      <c r="I9" s="122"/>
      <c r="J9" s="122"/>
      <c r="K9" s="122"/>
    </row>
    <row r="10" spans="1:11" ht="18" customHeight="1">
      <c r="A10" s="59"/>
      <c r="B10" s="59"/>
      <c r="C10" s="59" t="s">
        <v>88</v>
      </c>
      <c r="D10" s="173" t="s">
        <v>89</v>
      </c>
      <c r="E10" s="157">
        <f>F10</f>
        <v>272.8</v>
      </c>
      <c r="F10" s="172">
        <v>272.8</v>
      </c>
      <c r="G10" s="108"/>
      <c r="H10" s="122"/>
      <c r="I10" s="122"/>
      <c r="J10" s="122"/>
      <c r="K10" s="122"/>
    </row>
    <row r="11" spans="1:11" ht="18" customHeight="1">
      <c r="A11" s="59"/>
      <c r="B11" s="59"/>
      <c r="C11" s="59" t="s">
        <v>101</v>
      </c>
      <c r="D11" s="174" t="s">
        <v>109</v>
      </c>
      <c r="E11" s="157">
        <f>F11</f>
        <v>35.08</v>
      </c>
      <c r="F11" s="172">
        <v>35.08</v>
      </c>
      <c r="G11" s="108"/>
      <c r="H11" s="122"/>
      <c r="I11" s="122"/>
      <c r="J11" s="122"/>
      <c r="K11" s="122"/>
    </row>
    <row r="12" spans="1:11" ht="18" customHeight="1">
      <c r="A12" s="175" t="s">
        <v>92</v>
      </c>
      <c r="B12" s="175"/>
      <c r="C12" s="175"/>
      <c r="D12" s="173" t="s">
        <v>93</v>
      </c>
      <c r="E12" s="157">
        <f>E13</f>
        <v>66.52</v>
      </c>
      <c r="F12" s="172">
        <f>F13</f>
        <v>66.52</v>
      </c>
      <c r="G12" s="108"/>
      <c r="H12" s="122"/>
      <c r="I12" s="122"/>
      <c r="J12" s="122"/>
      <c r="K12" s="122"/>
    </row>
    <row r="13" spans="1:11" ht="18" customHeight="1">
      <c r="A13" s="175"/>
      <c r="B13" s="175" t="s">
        <v>94</v>
      </c>
      <c r="C13" s="175"/>
      <c r="D13" s="173" t="s">
        <v>44</v>
      </c>
      <c r="E13" s="157">
        <f>E14+E15</f>
        <v>66.52</v>
      </c>
      <c r="F13" s="172">
        <f>F14+F15</f>
        <v>66.52</v>
      </c>
      <c r="G13" s="108"/>
      <c r="H13" s="122"/>
      <c r="I13" s="122"/>
      <c r="J13" s="122"/>
      <c r="K13" s="122"/>
    </row>
    <row r="14" spans="1:11" ht="18" customHeight="1">
      <c r="A14" s="175" t="s">
        <v>110</v>
      </c>
      <c r="B14" s="175" t="s">
        <v>110</v>
      </c>
      <c r="C14" s="175" t="s">
        <v>88</v>
      </c>
      <c r="D14" s="173" t="s">
        <v>45</v>
      </c>
      <c r="E14" s="157">
        <f>F14</f>
        <v>29.47</v>
      </c>
      <c r="F14" s="172">
        <v>29.47</v>
      </c>
      <c r="G14" s="108"/>
      <c r="H14" s="122"/>
      <c r="I14" s="122"/>
      <c r="J14" s="122"/>
      <c r="K14" s="122"/>
    </row>
    <row r="15" spans="1:11" ht="18" customHeight="1">
      <c r="A15" s="175" t="s">
        <v>110</v>
      </c>
      <c r="B15" s="175" t="s">
        <v>110</v>
      </c>
      <c r="C15" s="175" t="s">
        <v>94</v>
      </c>
      <c r="D15" s="173" t="s">
        <v>47</v>
      </c>
      <c r="E15" s="157">
        <f>F15</f>
        <v>37.05</v>
      </c>
      <c r="F15" s="172">
        <f>31.62+5.43</f>
        <v>37.05</v>
      </c>
      <c r="G15" s="108"/>
      <c r="H15" s="122"/>
      <c r="I15" s="122"/>
      <c r="J15" s="122"/>
      <c r="K15" s="122"/>
    </row>
    <row r="16" spans="1:11" ht="18" customHeight="1">
      <c r="A16" s="175" t="s">
        <v>95</v>
      </c>
      <c r="B16" s="175"/>
      <c r="C16" s="175"/>
      <c r="D16" s="173" t="s">
        <v>96</v>
      </c>
      <c r="E16" s="157">
        <f>E17</f>
        <v>18.23</v>
      </c>
      <c r="F16" s="172">
        <f>F17</f>
        <v>18.23</v>
      </c>
      <c r="G16" s="108"/>
      <c r="H16" s="122"/>
      <c r="I16" s="122"/>
      <c r="J16" s="122"/>
      <c r="K16" s="122"/>
    </row>
    <row r="17" spans="1:11" ht="18" customHeight="1">
      <c r="A17" s="175"/>
      <c r="B17" s="175" t="s">
        <v>97</v>
      </c>
      <c r="C17" s="175"/>
      <c r="D17" s="173" t="s">
        <v>49</v>
      </c>
      <c r="E17" s="157">
        <f>E18+E19</f>
        <v>18.23</v>
      </c>
      <c r="F17" s="172">
        <f>F18+F19</f>
        <v>18.23</v>
      </c>
      <c r="G17" s="108"/>
      <c r="H17" s="122"/>
      <c r="I17" s="122"/>
      <c r="J17" s="122"/>
      <c r="K17" s="122"/>
    </row>
    <row r="18" spans="1:11" ht="18" customHeight="1">
      <c r="A18" s="175" t="s">
        <v>110</v>
      </c>
      <c r="B18" s="175" t="s">
        <v>110</v>
      </c>
      <c r="C18" s="175" t="s">
        <v>88</v>
      </c>
      <c r="D18" s="173" t="s">
        <v>50</v>
      </c>
      <c r="E18" s="157">
        <f>F18</f>
        <v>16.19</v>
      </c>
      <c r="F18" s="172">
        <v>16.19</v>
      </c>
      <c r="G18" s="108"/>
      <c r="H18" s="122"/>
      <c r="I18" s="122"/>
      <c r="J18" s="122"/>
      <c r="K18" s="122"/>
    </row>
    <row r="19" spans="1:11" ht="18" customHeight="1">
      <c r="A19" s="175" t="s">
        <v>110</v>
      </c>
      <c r="B19" s="175" t="s">
        <v>110</v>
      </c>
      <c r="C19" s="175" t="s">
        <v>90</v>
      </c>
      <c r="D19" s="173" t="s">
        <v>51</v>
      </c>
      <c r="E19" s="157">
        <f>F19</f>
        <v>2.04</v>
      </c>
      <c r="F19" s="172">
        <v>2.04</v>
      </c>
      <c r="G19" s="108"/>
      <c r="H19" s="122"/>
      <c r="I19" s="122"/>
      <c r="J19" s="122"/>
      <c r="K19" s="122"/>
    </row>
    <row r="20" spans="1:11" ht="18" customHeight="1">
      <c r="A20" s="175" t="s">
        <v>98</v>
      </c>
      <c r="B20" s="175"/>
      <c r="C20" s="175"/>
      <c r="D20" s="173" t="s">
        <v>99</v>
      </c>
      <c r="E20" s="157">
        <f>E21</f>
        <v>23.330000000000002</v>
      </c>
      <c r="F20" s="172">
        <f>F21</f>
        <v>23.330000000000002</v>
      </c>
      <c r="G20" s="108"/>
      <c r="H20" s="122"/>
      <c r="I20" s="122"/>
      <c r="J20" s="122"/>
      <c r="K20" s="122"/>
    </row>
    <row r="21" spans="1:12" ht="18" customHeight="1">
      <c r="A21" s="175"/>
      <c r="B21" s="175" t="s">
        <v>90</v>
      </c>
      <c r="C21" s="175"/>
      <c r="D21" s="173" t="s">
        <v>53</v>
      </c>
      <c r="E21" s="157">
        <f>E22</f>
        <v>23.330000000000002</v>
      </c>
      <c r="F21" s="172">
        <f>F22</f>
        <v>23.330000000000002</v>
      </c>
      <c r="G21" s="108"/>
      <c r="H21" s="122"/>
      <c r="I21" s="122"/>
      <c r="J21" s="122"/>
      <c r="K21" s="122"/>
      <c r="L21" s="66" t="s">
        <v>2</v>
      </c>
    </row>
    <row r="22" spans="1:11" ht="18" customHeight="1">
      <c r="A22" s="175" t="s">
        <v>110</v>
      </c>
      <c r="B22" s="175" t="s">
        <v>110</v>
      </c>
      <c r="C22" s="175" t="s">
        <v>88</v>
      </c>
      <c r="D22" s="173" t="s">
        <v>54</v>
      </c>
      <c r="E22" s="157">
        <f>F22</f>
        <v>23.330000000000002</v>
      </c>
      <c r="F22" s="172">
        <f>19.98+3.35</f>
        <v>23.330000000000002</v>
      </c>
      <c r="G22" s="108"/>
      <c r="H22" s="122"/>
      <c r="I22" s="122"/>
      <c r="J22" s="122"/>
      <c r="K22" s="122"/>
    </row>
    <row r="23" spans="1:11" ht="18" customHeight="1">
      <c r="A23" s="175"/>
      <c r="B23" s="175"/>
      <c r="C23" s="175"/>
      <c r="D23" s="173"/>
      <c r="E23" s="108"/>
      <c r="F23" s="176"/>
      <c r="G23" s="108"/>
      <c r="H23" s="122"/>
      <c r="I23" s="122"/>
      <c r="J23" s="122"/>
      <c r="K23" s="122"/>
    </row>
    <row r="24" spans="1:8" ht="17.25" customHeight="1">
      <c r="A24" s="66" t="s">
        <v>105</v>
      </c>
      <c r="B24"/>
      <c r="C24"/>
      <c r="D24"/>
      <c r="E24"/>
      <c r="F24"/>
      <c r="G24"/>
      <c r="H24"/>
    </row>
  </sheetData>
  <sheetProtection/>
  <mergeCells count="14">
    <mergeCell ref="A1:K1"/>
    <mergeCell ref="A3:E3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.39" right="0.39" top="0.2" bottom="0.2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showGridLines="0" showZeros="0" workbookViewId="0" topLeftCell="A1">
      <selection activeCell="K67" sqref="K67"/>
    </sheetView>
  </sheetViews>
  <sheetFormatPr defaultColWidth="9.16015625" defaultRowHeight="12.75" customHeight="1"/>
  <cols>
    <col min="1" max="2" width="7.33203125" style="143" customWidth="1"/>
    <col min="3" max="3" width="49.5" style="0" customWidth="1"/>
    <col min="4" max="6" width="16" style="0" customWidth="1"/>
  </cols>
  <sheetData>
    <row r="1" spans="1:6" ht="24.75" customHeight="1">
      <c r="A1" s="85" t="s">
        <v>268</v>
      </c>
      <c r="B1" s="85"/>
      <c r="C1" s="85"/>
      <c r="D1" s="85"/>
      <c r="E1" s="85"/>
      <c r="F1" s="85"/>
    </row>
    <row r="2" spans="1:6" ht="15.75" customHeight="1">
      <c r="A2" s="85"/>
      <c r="B2" s="85"/>
      <c r="C2" s="85"/>
      <c r="D2" s="85"/>
      <c r="F2" s="134" t="s">
        <v>269</v>
      </c>
    </row>
    <row r="3" spans="1:6" s="66" customFormat="1" ht="15.75" customHeight="1">
      <c r="A3" s="43" t="s">
        <v>25</v>
      </c>
      <c r="B3" s="43"/>
      <c r="C3" s="144"/>
      <c r="D3" s="144"/>
      <c r="F3" s="134" t="s">
        <v>26</v>
      </c>
    </row>
    <row r="4" spans="1:6" s="65" customFormat="1" ht="18" customHeight="1">
      <c r="A4" s="145" t="s">
        <v>77</v>
      </c>
      <c r="B4" s="145"/>
      <c r="C4" s="74" t="s">
        <v>78</v>
      </c>
      <c r="D4" s="146" t="s">
        <v>270</v>
      </c>
      <c r="E4" s="147"/>
      <c r="F4" s="148"/>
    </row>
    <row r="5" spans="1:6" s="65" customFormat="1" ht="18" customHeight="1">
      <c r="A5" s="145" t="s">
        <v>79</v>
      </c>
      <c r="B5" s="145" t="s">
        <v>80</v>
      </c>
      <c r="C5" s="74"/>
      <c r="D5" s="74" t="s">
        <v>62</v>
      </c>
      <c r="E5" s="74" t="s">
        <v>271</v>
      </c>
      <c r="F5" s="74" t="s">
        <v>272</v>
      </c>
    </row>
    <row r="6" spans="1:6" s="65" customFormat="1" ht="18" customHeight="1">
      <c r="A6" s="145"/>
      <c r="B6" s="145"/>
      <c r="C6" s="74" t="s">
        <v>273</v>
      </c>
      <c r="D6" s="149">
        <f>E6+F6</f>
        <v>415.9599999999999</v>
      </c>
      <c r="E6" s="150">
        <f>SUM(E7+E21+E49)</f>
        <v>318.04999999999995</v>
      </c>
      <c r="F6" s="151">
        <v>97.91</v>
      </c>
    </row>
    <row r="7" spans="1:6" s="66" customFormat="1" ht="18" customHeight="1">
      <c r="A7" s="152">
        <v>301</v>
      </c>
      <c r="B7" s="152"/>
      <c r="C7" s="153" t="s">
        <v>67</v>
      </c>
      <c r="D7" s="154">
        <f>SUM(D8:D20)</f>
        <v>293.10999999999996</v>
      </c>
      <c r="E7" s="154">
        <f>SUM(E8:E20)</f>
        <v>293.10999999999996</v>
      </c>
      <c r="F7" s="154">
        <f>SUM(F8:F20)</f>
        <v>0</v>
      </c>
    </row>
    <row r="8" spans="1:7" s="66" customFormat="1" ht="18" customHeight="1">
      <c r="A8" s="152"/>
      <c r="B8" s="152" t="s">
        <v>88</v>
      </c>
      <c r="C8" s="153" t="s">
        <v>274</v>
      </c>
      <c r="D8" s="154">
        <f>98.05+17.51</f>
        <v>115.56</v>
      </c>
      <c r="E8" s="155">
        <f>D8</f>
        <v>115.56</v>
      </c>
      <c r="F8" s="156"/>
      <c r="G8" s="81"/>
    </row>
    <row r="9" spans="1:6" s="66" customFormat="1" ht="18" customHeight="1">
      <c r="A9" s="152"/>
      <c r="B9" s="152" t="s">
        <v>90</v>
      </c>
      <c r="C9" s="153" t="s">
        <v>275</v>
      </c>
      <c r="D9" s="154">
        <f>75.98+2.67</f>
        <v>78.65</v>
      </c>
      <c r="E9" s="155">
        <f>D9</f>
        <v>78.65</v>
      </c>
      <c r="F9" s="156"/>
    </row>
    <row r="10" spans="1:7" s="66" customFormat="1" ht="18" customHeight="1">
      <c r="A10" s="152"/>
      <c r="B10" s="152" t="s">
        <v>86</v>
      </c>
      <c r="C10" s="153" t="s">
        <v>276</v>
      </c>
      <c r="D10" s="154">
        <f>8.17+1.46</f>
        <v>9.629999999999999</v>
      </c>
      <c r="E10" s="155">
        <f>D10</f>
        <v>9.629999999999999</v>
      </c>
      <c r="F10" s="156"/>
      <c r="G10" s="81"/>
    </row>
    <row r="11" spans="1:7" s="66" customFormat="1" ht="18" customHeight="1">
      <c r="A11" s="152"/>
      <c r="B11" s="152" t="s">
        <v>277</v>
      </c>
      <c r="C11" s="153" t="s">
        <v>278</v>
      </c>
      <c r="D11" s="154"/>
      <c r="E11" s="157"/>
      <c r="F11" s="156"/>
      <c r="G11" s="81"/>
    </row>
    <row r="12" spans="1:7" s="66" customFormat="1" ht="18" customHeight="1">
      <c r="A12" s="152"/>
      <c r="B12" s="152" t="s">
        <v>279</v>
      </c>
      <c r="C12" s="153" t="s">
        <v>280</v>
      </c>
      <c r="D12" s="154">
        <v>10.41</v>
      </c>
      <c r="E12" s="157">
        <f>D12</f>
        <v>10.41</v>
      </c>
      <c r="F12" s="156"/>
      <c r="G12" s="81"/>
    </row>
    <row r="13" spans="1:7" s="66" customFormat="1" ht="18" customHeight="1">
      <c r="A13" s="152"/>
      <c r="B13" s="152" t="s">
        <v>281</v>
      </c>
      <c r="C13" s="153" t="s">
        <v>282</v>
      </c>
      <c r="D13" s="154">
        <f>31.62+5.43</f>
        <v>37.05</v>
      </c>
      <c r="E13" s="157">
        <f>D13</f>
        <v>37.05</v>
      </c>
      <c r="F13" s="156"/>
      <c r="G13" s="81"/>
    </row>
    <row r="14" spans="1:7" s="66" customFormat="1" ht="18" customHeight="1">
      <c r="A14" s="152"/>
      <c r="B14" s="152" t="s">
        <v>283</v>
      </c>
      <c r="C14" s="153" t="s">
        <v>284</v>
      </c>
      <c r="D14" s="154"/>
      <c r="E14" s="157"/>
      <c r="F14" s="156"/>
      <c r="G14" s="81"/>
    </row>
    <row r="15" spans="1:7" s="66" customFormat="1" ht="18" customHeight="1">
      <c r="A15" s="152"/>
      <c r="B15" s="152" t="s">
        <v>285</v>
      </c>
      <c r="C15" s="153" t="s">
        <v>286</v>
      </c>
      <c r="D15" s="154">
        <f>12.21+1.99</f>
        <v>14.200000000000001</v>
      </c>
      <c r="E15" s="157">
        <f>D15</f>
        <v>14.200000000000001</v>
      </c>
      <c r="F15" s="156"/>
      <c r="G15" s="81"/>
    </row>
    <row r="16" spans="1:7" s="66" customFormat="1" ht="18" customHeight="1">
      <c r="A16" s="152"/>
      <c r="B16" s="152" t="s">
        <v>97</v>
      </c>
      <c r="C16" s="153" t="s">
        <v>287</v>
      </c>
      <c r="D16" s="154"/>
      <c r="E16" s="157"/>
      <c r="F16" s="156"/>
      <c r="G16" s="81"/>
    </row>
    <row r="17" spans="1:7" s="66" customFormat="1" ht="18" customHeight="1">
      <c r="A17" s="152"/>
      <c r="B17" s="152" t="s">
        <v>288</v>
      </c>
      <c r="C17" s="153" t="s">
        <v>289</v>
      </c>
      <c r="D17" s="154">
        <v>4.28</v>
      </c>
      <c r="E17" s="157">
        <f>D17</f>
        <v>4.28</v>
      </c>
      <c r="F17" s="156"/>
      <c r="G17" s="81"/>
    </row>
    <row r="18" spans="1:7" s="66" customFormat="1" ht="18" customHeight="1">
      <c r="A18" s="152"/>
      <c r="B18" s="152" t="s">
        <v>290</v>
      </c>
      <c r="C18" s="153" t="s">
        <v>54</v>
      </c>
      <c r="D18" s="154">
        <f>19.98+3.35</f>
        <v>23.330000000000002</v>
      </c>
      <c r="E18" s="157">
        <f>D18</f>
        <v>23.330000000000002</v>
      </c>
      <c r="F18" s="156"/>
      <c r="G18" s="81"/>
    </row>
    <row r="19" spans="1:7" s="66" customFormat="1" ht="18" customHeight="1">
      <c r="A19" s="152"/>
      <c r="B19" s="152" t="s">
        <v>291</v>
      </c>
      <c r="C19" s="153" t="s">
        <v>292</v>
      </c>
      <c r="D19" s="154"/>
      <c r="E19" s="157"/>
      <c r="F19" s="156"/>
      <c r="G19" s="81"/>
    </row>
    <row r="20" spans="1:7" s="66" customFormat="1" ht="18" customHeight="1">
      <c r="A20" s="152"/>
      <c r="B20" s="152" t="s">
        <v>293</v>
      </c>
      <c r="C20" s="153" t="s">
        <v>294</v>
      </c>
      <c r="D20" s="154"/>
      <c r="E20" s="157">
        <v>0</v>
      </c>
      <c r="F20" s="156"/>
      <c r="G20" s="81"/>
    </row>
    <row r="21" spans="1:7" s="66" customFormat="1" ht="18" customHeight="1">
      <c r="A21" s="152" t="s">
        <v>159</v>
      </c>
      <c r="B21" s="152"/>
      <c r="C21" s="153" t="s">
        <v>68</v>
      </c>
      <c r="D21" s="154">
        <f aca="true" t="shared" si="0" ref="D21:F21">SUM(D22:D48)</f>
        <v>97.91</v>
      </c>
      <c r="E21" s="157">
        <f t="shared" si="0"/>
        <v>0</v>
      </c>
      <c r="F21" s="154">
        <f t="shared" si="0"/>
        <v>97.91</v>
      </c>
      <c r="G21" s="81"/>
    </row>
    <row r="22" spans="1:6" s="66" customFormat="1" ht="18" customHeight="1">
      <c r="A22" s="152"/>
      <c r="B22" s="152" t="s">
        <v>88</v>
      </c>
      <c r="C22" s="153" t="s">
        <v>163</v>
      </c>
      <c r="D22" s="154">
        <f>5.99+2.19</f>
        <v>8.18</v>
      </c>
      <c r="E22" s="157"/>
      <c r="F22" s="154">
        <f>5.99+2.19</f>
        <v>8.18</v>
      </c>
    </row>
    <row r="23" spans="1:6" s="66" customFormat="1" ht="18" customHeight="1">
      <c r="A23" s="152"/>
      <c r="B23" s="152" t="s">
        <v>90</v>
      </c>
      <c r="C23" s="153" t="s">
        <v>295</v>
      </c>
      <c r="D23" s="154"/>
      <c r="E23" s="157"/>
      <c r="F23" s="154"/>
    </row>
    <row r="24" spans="1:6" s="66" customFormat="1" ht="18" customHeight="1">
      <c r="A24" s="152"/>
      <c r="B24" s="152" t="s">
        <v>86</v>
      </c>
      <c r="C24" s="153" t="s">
        <v>296</v>
      </c>
      <c r="D24" s="154"/>
      <c r="E24" s="157"/>
      <c r="F24" s="154"/>
    </row>
    <row r="25" spans="1:6" s="66" customFormat="1" ht="18" customHeight="1">
      <c r="A25" s="152"/>
      <c r="B25" s="152" t="s">
        <v>297</v>
      </c>
      <c r="C25" s="153" t="s">
        <v>173</v>
      </c>
      <c r="D25" s="154">
        <v>0.1</v>
      </c>
      <c r="E25" s="157"/>
      <c r="F25" s="154">
        <v>0.1</v>
      </c>
    </row>
    <row r="26" spans="1:6" s="66" customFormat="1" ht="18" customHeight="1">
      <c r="A26" s="152"/>
      <c r="B26" s="152" t="s">
        <v>94</v>
      </c>
      <c r="C26" s="153" t="s">
        <v>177</v>
      </c>
      <c r="D26" s="154">
        <v>0.05</v>
      </c>
      <c r="E26" s="157"/>
      <c r="F26" s="154">
        <v>0.05</v>
      </c>
    </row>
    <row r="27" spans="1:6" s="66" customFormat="1" ht="18" customHeight="1">
      <c r="A27" s="152"/>
      <c r="B27" s="152" t="s">
        <v>277</v>
      </c>
      <c r="C27" s="153" t="s">
        <v>298</v>
      </c>
      <c r="D27" s="154"/>
      <c r="E27" s="157"/>
      <c r="F27" s="154"/>
    </row>
    <row r="28" spans="1:6" s="66" customFormat="1" ht="18" customHeight="1">
      <c r="A28" s="152"/>
      <c r="B28" s="152" t="s">
        <v>279</v>
      </c>
      <c r="C28" s="153" t="s">
        <v>187</v>
      </c>
      <c r="D28" s="154">
        <v>5.5</v>
      </c>
      <c r="E28" s="157"/>
      <c r="F28" s="154">
        <v>5.5</v>
      </c>
    </row>
    <row r="29" spans="1:6" s="66" customFormat="1" ht="18" customHeight="1">
      <c r="A29" s="152"/>
      <c r="B29" s="152" t="s">
        <v>281</v>
      </c>
      <c r="C29" s="153" t="s">
        <v>299</v>
      </c>
      <c r="D29" s="154">
        <v>9.55</v>
      </c>
      <c r="E29" s="157"/>
      <c r="F29" s="154">
        <v>9.55</v>
      </c>
    </row>
    <row r="30" spans="1:6" s="66" customFormat="1" ht="18" customHeight="1">
      <c r="A30" s="152"/>
      <c r="B30" s="152" t="s">
        <v>283</v>
      </c>
      <c r="C30" s="153" t="s">
        <v>300</v>
      </c>
      <c r="D30" s="154"/>
      <c r="E30" s="157"/>
      <c r="F30" s="154"/>
    </row>
    <row r="31" spans="1:6" s="66" customFormat="1" ht="18" customHeight="1">
      <c r="A31" s="152"/>
      <c r="B31" s="152" t="s">
        <v>97</v>
      </c>
      <c r="C31" s="153" t="s">
        <v>301</v>
      </c>
      <c r="D31" s="154"/>
      <c r="E31" s="157"/>
      <c r="F31" s="154"/>
    </row>
    <row r="32" spans="1:6" s="66" customFormat="1" ht="18" customHeight="1">
      <c r="A32" s="152"/>
      <c r="B32" s="152" t="s">
        <v>288</v>
      </c>
      <c r="C32" s="153" t="s">
        <v>302</v>
      </c>
      <c r="D32" s="154"/>
      <c r="E32" s="157"/>
      <c r="F32" s="154"/>
    </row>
    <row r="33" spans="1:6" s="66" customFormat="1" ht="18" customHeight="1">
      <c r="A33" s="152"/>
      <c r="B33" s="152" t="s">
        <v>290</v>
      </c>
      <c r="C33" s="153" t="s">
        <v>303</v>
      </c>
      <c r="D33" s="154"/>
      <c r="E33" s="157"/>
      <c r="F33" s="154"/>
    </row>
    <row r="34" spans="1:6" s="66" customFormat="1" ht="18" customHeight="1">
      <c r="A34" s="152"/>
      <c r="B34" s="152" t="s">
        <v>291</v>
      </c>
      <c r="C34" s="153" t="s">
        <v>304</v>
      </c>
      <c r="D34" s="154"/>
      <c r="E34" s="157"/>
      <c r="F34" s="154"/>
    </row>
    <row r="35" spans="1:6" s="66" customFormat="1" ht="18" customHeight="1">
      <c r="A35" s="152"/>
      <c r="B35" s="152" t="s">
        <v>305</v>
      </c>
      <c r="C35" s="153" t="s">
        <v>306</v>
      </c>
      <c r="D35" s="154"/>
      <c r="E35" s="157"/>
      <c r="F35" s="154"/>
    </row>
    <row r="36" spans="1:6" s="66" customFormat="1" ht="18" customHeight="1">
      <c r="A36" s="152"/>
      <c r="B36" s="152" t="s">
        <v>307</v>
      </c>
      <c r="C36" s="153" t="s">
        <v>207</v>
      </c>
      <c r="D36" s="154">
        <v>1.5</v>
      </c>
      <c r="E36" s="157"/>
      <c r="F36" s="154">
        <v>1.5</v>
      </c>
    </row>
    <row r="37" spans="1:6" s="66" customFormat="1" ht="18" customHeight="1">
      <c r="A37" s="152"/>
      <c r="B37" s="152" t="s">
        <v>308</v>
      </c>
      <c r="C37" s="153" t="s">
        <v>211</v>
      </c>
      <c r="D37" s="154">
        <v>0.3</v>
      </c>
      <c r="E37" s="157"/>
      <c r="F37" s="154">
        <v>0.3</v>
      </c>
    </row>
    <row r="38" spans="1:6" s="66" customFormat="1" ht="18" customHeight="1">
      <c r="A38" s="152"/>
      <c r="B38" s="152" t="s">
        <v>309</v>
      </c>
      <c r="C38" s="158" t="s">
        <v>310</v>
      </c>
      <c r="D38" s="159"/>
      <c r="E38" s="157"/>
      <c r="F38" s="159"/>
    </row>
    <row r="39" spans="1:6" s="66" customFormat="1" ht="18" customHeight="1">
      <c r="A39" s="152"/>
      <c r="B39" s="152" t="s">
        <v>311</v>
      </c>
      <c r="C39" s="122" t="s">
        <v>312</v>
      </c>
      <c r="D39" s="160"/>
      <c r="E39" s="157"/>
      <c r="F39" s="160"/>
    </row>
    <row r="40" spans="1:6" s="66" customFormat="1" ht="18" customHeight="1">
      <c r="A40" s="152"/>
      <c r="B40" s="152" t="s">
        <v>313</v>
      </c>
      <c r="C40" s="122" t="s">
        <v>314</v>
      </c>
      <c r="D40" s="160"/>
      <c r="E40" s="157"/>
      <c r="F40" s="160"/>
    </row>
    <row r="41" spans="1:6" s="66" customFormat="1" ht="18" customHeight="1">
      <c r="A41" s="152"/>
      <c r="B41" s="152" t="s">
        <v>315</v>
      </c>
      <c r="C41" s="122" t="s">
        <v>316</v>
      </c>
      <c r="D41" s="160">
        <v>34.82</v>
      </c>
      <c r="E41" s="157"/>
      <c r="F41" s="160">
        <v>34.82</v>
      </c>
    </row>
    <row r="42" spans="1:6" s="66" customFormat="1" ht="18" customHeight="1">
      <c r="A42" s="152"/>
      <c r="B42" s="152" t="s">
        <v>317</v>
      </c>
      <c r="C42" s="122" t="s">
        <v>318</v>
      </c>
      <c r="D42" s="160"/>
      <c r="E42" s="157"/>
      <c r="F42" s="160"/>
    </row>
    <row r="43" spans="1:6" s="66" customFormat="1" ht="18" customHeight="1">
      <c r="A43" s="152"/>
      <c r="B43" s="152" t="s">
        <v>319</v>
      </c>
      <c r="C43" s="153" t="s">
        <v>320</v>
      </c>
      <c r="D43" s="154">
        <f>3.33+0.56</f>
        <v>3.89</v>
      </c>
      <c r="E43" s="157"/>
      <c r="F43" s="154">
        <f>3.33+0.56</f>
        <v>3.89</v>
      </c>
    </row>
    <row r="44" spans="1:6" s="66" customFormat="1" ht="18" customHeight="1">
      <c r="A44" s="152"/>
      <c r="B44" s="152" t="s">
        <v>321</v>
      </c>
      <c r="C44" s="153" t="s">
        <v>322</v>
      </c>
      <c r="D44" s="154"/>
      <c r="E44" s="157"/>
      <c r="F44" s="154"/>
    </row>
    <row r="45" spans="1:6" s="66" customFormat="1" ht="18" customHeight="1">
      <c r="A45" s="152"/>
      <c r="B45" s="152" t="s">
        <v>323</v>
      </c>
      <c r="C45" s="153" t="s">
        <v>324</v>
      </c>
      <c r="D45" s="154">
        <v>4.6</v>
      </c>
      <c r="E45" s="157"/>
      <c r="F45" s="154">
        <v>4.6</v>
      </c>
    </row>
    <row r="46" spans="1:6" s="66" customFormat="1" ht="18" customHeight="1">
      <c r="A46" s="152"/>
      <c r="B46" s="152" t="s">
        <v>325</v>
      </c>
      <c r="C46" s="153" t="s">
        <v>229</v>
      </c>
      <c r="D46" s="154">
        <v>24.77</v>
      </c>
      <c r="E46" s="157"/>
      <c r="F46" s="154">
        <v>24.77</v>
      </c>
    </row>
    <row r="47" spans="1:6" s="66" customFormat="1" ht="18" customHeight="1">
      <c r="A47" s="152"/>
      <c r="B47" s="152" t="s">
        <v>326</v>
      </c>
      <c r="C47" s="153" t="s">
        <v>327</v>
      </c>
      <c r="D47" s="154"/>
      <c r="E47" s="157"/>
      <c r="F47" s="154"/>
    </row>
    <row r="48" spans="1:8" s="66" customFormat="1" ht="18" customHeight="1">
      <c r="A48" s="152"/>
      <c r="B48" s="152" t="s">
        <v>293</v>
      </c>
      <c r="C48" s="153" t="s">
        <v>235</v>
      </c>
      <c r="D48" s="154">
        <v>4.65</v>
      </c>
      <c r="E48" s="157"/>
      <c r="F48" s="154">
        <v>4.65</v>
      </c>
      <c r="G48" s="81"/>
      <c r="H48" s="81"/>
    </row>
    <row r="49" spans="1:7" s="66" customFormat="1" ht="18" customHeight="1">
      <c r="A49" s="152" t="s">
        <v>236</v>
      </c>
      <c r="B49" s="152"/>
      <c r="C49" s="153" t="s">
        <v>328</v>
      </c>
      <c r="D49" s="154">
        <f>SUM(D50:D60)</f>
        <v>24.939999999999998</v>
      </c>
      <c r="E49" s="154">
        <f>SUM(E50:E60)</f>
        <v>24.939999999999998</v>
      </c>
      <c r="F49" s="156"/>
      <c r="G49" s="81"/>
    </row>
    <row r="50" spans="1:7" s="66" customFormat="1" ht="18" customHeight="1">
      <c r="A50" s="152"/>
      <c r="B50" s="152" t="s">
        <v>88</v>
      </c>
      <c r="C50" s="153" t="s">
        <v>329</v>
      </c>
      <c r="D50" s="154">
        <v>17.04</v>
      </c>
      <c r="E50" s="154">
        <v>17.04</v>
      </c>
      <c r="F50" s="156"/>
      <c r="G50" s="81"/>
    </row>
    <row r="51" spans="1:6" s="66" customFormat="1" ht="18" customHeight="1">
      <c r="A51" s="152"/>
      <c r="B51" s="152" t="s">
        <v>90</v>
      </c>
      <c r="C51" s="153" t="s">
        <v>330</v>
      </c>
      <c r="D51" s="154">
        <v>7.81</v>
      </c>
      <c r="E51" s="154">
        <v>7.81</v>
      </c>
      <c r="F51" s="160"/>
    </row>
    <row r="52" spans="1:7" s="66" customFormat="1" ht="18" customHeight="1">
      <c r="A52" s="152"/>
      <c r="B52" s="152" t="s">
        <v>86</v>
      </c>
      <c r="C52" s="153" t="s">
        <v>331</v>
      </c>
      <c r="D52" s="154"/>
      <c r="E52" s="154"/>
      <c r="F52" s="156"/>
      <c r="G52" s="81"/>
    </row>
    <row r="53" spans="1:7" s="66" customFormat="1" ht="18" customHeight="1">
      <c r="A53" s="152"/>
      <c r="B53" s="152" t="s">
        <v>297</v>
      </c>
      <c r="C53" s="153" t="s">
        <v>332</v>
      </c>
      <c r="D53" s="154"/>
      <c r="E53" s="154"/>
      <c r="F53" s="156"/>
      <c r="G53" s="81"/>
    </row>
    <row r="54" spans="1:7" s="66" customFormat="1" ht="18" customHeight="1">
      <c r="A54" s="152"/>
      <c r="B54" s="152" t="s">
        <v>94</v>
      </c>
      <c r="C54" s="153" t="s">
        <v>333</v>
      </c>
      <c r="D54" s="154"/>
      <c r="E54" s="154"/>
      <c r="F54" s="156"/>
      <c r="G54" s="81"/>
    </row>
    <row r="55" spans="1:7" s="66" customFormat="1" ht="18" customHeight="1">
      <c r="A55" s="152"/>
      <c r="B55" s="152" t="s">
        <v>277</v>
      </c>
      <c r="C55" s="153" t="s">
        <v>334</v>
      </c>
      <c r="D55" s="154"/>
      <c r="E55" s="154"/>
      <c r="F55" s="156"/>
      <c r="G55" s="81"/>
    </row>
    <row r="56" spans="1:7" s="66" customFormat="1" ht="18" customHeight="1">
      <c r="A56" s="152"/>
      <c r="B56" s="152" t="s">
        <v>279</v>
      </c>
      <c r="C56" s="153" t="s">
        <v>335</v>
      </c>
      <c r="D56" s="154"/>
      <c r="E56" s="154"/>
      <c r="F56" s="156"/>
      <c r="G56" s="81"/>
    </row>
    <row r="57" spans="1:7" s="66" customFormat="1" ht="18" customHeight="1">
      <c r="A57" s="152"/>
      <c r="B57" s="152" t="s">
        <v>281</v>
      </c>
      <c r="C57" s="153" t="s">
        <v>336</v>
      </c>
      <c r="D57" s="154"/>
      <c r="E57" s="154"/>
      <c r="F57" s="156"/>
      <c r="G57" s="81"/>
    </row>
    <row r="58" spans="1:7" s="66" customFormat="1" ht="18" customHeight="1">
      <c r="A58" s="152"/>
      <c r="B58" s="152" t="s">
        <v>283</v>
      </c>
      <c r="C58" s="153" t="s">
        <v>337</v>
      </c>
      <c r="D58" s="154"/>
      <c r="E58" s="154"/>
      <c r="F58" s="156"/>
      <c r="G58" s="81"/>
    </row>
    <row r="59" spans="1:7" s="66" customFormat="1" ht="18" customHeight="1">
      <c r="A59" s="152"/>
      <c r="B59" s="152" t="s">
        <v>285</v>
      </c>
      <c r="C59" s="153" t="s">
        <v>338</v>
      </c>
      <c r="D59" s="154"/>
      <c r="E59" s="154"/>
      <c r="F59" s="156"/>
      <c r="G59" s="81"/>
    </row>
    <row r="60" spans="1:6" s="66" customFormat="1" ht="18" customHeight="1">
      <c r="A60" s="152"/>
      <c r="B60" s="152" t="s">
        <v>293</v>
      </c>
      <c r="C60" s="153" t="s">
        <v>339</v>
      </c>
      <c r="D60" s="154">
        <f>0.06+0.03</f>
        <v>0.09</v>
      </c>
      <c r="E60" s="154">
        <f>0.06+0.03</f>
        <v>0.09</v>
      </c>
      <c r="F60" s="156"/>
    </row>
    <row r="61" spans="1:9" ht="18" customHeight="1">
      <c r="A61" s="152" t="s">
        <v>253</v>
      </c>
      <c r="B61" s="152"/>
      <c r="C61" s="122" t="s">
        <v>254</v>
      </c>
      <c r="D61" s="160">
        <f>SUM(D62:D77)</f>
        <v>0</v>
      </c>
      <c r="E61" s="161"/>
      <c r="F61" s="162"/>
      <c r="I61" s="165"/>
    </row>
    <row r="62" spans="1:9" ht="18" customHeight="1">
      <c r="A62" s="152"/>
      <c r="B62" s="152" t="s">
        <v>88</v>
      </c>
      <c r="C62" s="163" t="s">
        <v>340</v>
      </c>
      <c r="D62" s="164"/>
      <c r="E62" s="161"/>
      <c r="F62" s="162"/>
      <c r="H62" s="165"/>
      <c r="I62" s="165"/>
    </row>
    <row r="63" spans="1:8" ht="18" customHeight="1">
      <c r="A63" s="152"/>
      <c r="B63" s="152" t="s">
        <v>90</v>
      </c>
      <c r="C63" s="163" t="s">
        <v>341</v>
      </c>
      <c r="D63" s="164"/>
      <c r="E63" s="161"/>
      <c r="F63" s="162"/>
      <c r="G63" s="165"/>
      <c r="H63" s="165"/>
    </row>
    <row r="64" spans="1:7" ht="18" customHeight="1">
      <c r="A64" s="152"/>
      <c r="B64" s="152" t="s">
        <v>86</v>
      </c>
      <c r="C64" s="163" t="s">
        <v>342</v>
      </c>
      <c r="D64" s="164"/>
      <c r="E64" s="161"/>
      <c r="F64" s="161"/>
      <c r="G64" s="165"/>
    </row>
    <row r="65" spans="1:6" ht="18" customHeight="1">
      <c r="A65" s="152"/>
      <c r="B65" s="152" t="s">
        <v>94</v>
      </c>
      <c r="C65" s="163" t="s">
        <v>343</v>
      </c>
      <c r="D65" s="164"/>
      <c r="E65" s="161"/>
      <c r="F65" s="161"/>
    </row>
    <row r="66" spans="1:6" ht="18" customHeight="1">
      <c r="A66" s="152"/>
      <c r="B66" s="152" t="s">
        <v>277</v>
      </c>
      <c r="C66" s="163" t="s">
        <v>344</v>
      </c>
      <c r="D66" s="164"/>
      <c r="E66" s="161"/>
      <c r="F66" s="161"/>
    </row>
    <row r="67" spans="1:6" ht="18" customHeight="1">
      <c r="A67" s="152"/>
      <c r="B67" s="152" t="s">
        <v>279</v>
      </c>
      <c r="C67" s="163" t="s">
        <v>345</v>
      </c>
      <c r="D67" s="164"/>
      <c r="E67" s="161"/>
      <c r="F67" s="161"/>
    </row>
    <row r="68" spans="1:6" ht="18" customHeight="1">
      <c r="A68" s="152"/>
      <c r="B68" s="152" t="s">
        <v>281</v>
      </c>
      <c r="C68" s="163" t="s">
        <v>346</v>
      </c>
      <c r="D68" s="164"/>
      <c r="E68" s="161"/>
      <c r="F68" s="161"/>
    </row>
    <row r="69" spans="1:6" ht="18" customHeight="1">
      <c r="A69" s="152"/>
      <c r="B69" s="152" t="s">
        <v>283</v>
      </c>
      <c r="C69" s="163" t="s">
        <v>347</v>
      </c>
      <c r="D69" s="164"/>
      <c r="E69" s="161"/>
      <c r="F69" s="161"/>
    </row>
    <row r="70" spans="1:6" ht="18" customHeight="1">
      <c r="A70" s="152"/>
      <c r="B70" s="152" t="s">
        <v>285</v>
      </c>
      <c r="C70" s="163" t="s">
        <v>348</v>
      </c>
      <c r="D70" s="164"/>
      <c r="E70" s="161"/>
      <c r="F70" s="161"/>
    </row>
    <row r="71" spans="1:6" ht="18" customHeight="1">
      <c r="A71" s="152"/>
      <c r="B71" s="152" t="s">
        <v>97</v>
      </c>
      <c r="C71" s="163" t="s">
        <v>349</v>
      </c>
      <c r="D71" s="164"/>
      <c r="E71" s="161"/>
      <c r="F71" s="161"/>
    </row>
    <row r="72" spans="1:6" ht="18" customHeight="1">
      <c r="A72" s="152"/>
      <c r="B72" s="152" t="s">
        <v>288</v>
      </c>
      <c r="C72" s="163" t="s">
        <v>350</v>
      </c>
      <c r="D72" s="164"/>
      <c r="E72" s="161"/>
      <c r="F72" s="161"/>
    </row>
    <row r="73" spans="1:6" ht="18" customHeight="1">
      <c r="A73" s="152"/>
      <c r="B73" s="152" t="s">
        <v>290</v>
      </c>
      <c r="C73" s="163" t="s">
        <v>351</v>
      </c>
      <c r="D73" s="164"/>
      <c r="E73" s="161"/>
      <c r="F73" s="161"/>
    </row>
    <row r="74" spans="1:6" ht="18" customHeight="1">
      <c r="A74" s="152"/>
      <c r="B74" s="152" t="s">
        <v>352</v>
      </c>
      <c r="C74" s="163" t="s">
        <v>353</v>
      </c>
      <c r="D74" s="164"/>
      <c r="E74" s="161"/>
      <c r="F74" s="161"/>
    </row>
    <row r="75" spans="1:6" ht="18" customHeight="1">
      <c r="A75" s="152"/>
      <c r="B75" s="152" t="s">
        <v>354</v>
      </c>
      <c r="C75" s="163" t="s">
        <v>355</v>
      </c>
      <c r="D75" s="164"/>
      <c r="E75" s="161"/>
      <c r="F75" s="161"/>
    </row>
    <row r="76" spans="1:6" ht="18" customHeight="1">
      <c r="A76" s="152"/>
      <c r="B76" s="152" t="s">
        <v>356</v>
      </c>
      <c r="C76" s="163" t="s">
        <v>357</v>
      </c>
      <c r="D76" s="164"/>
      <c r="E76" s="161"/>
      <c r="F76" s="161"/>
    </row>
    <row r="77" spans="1:6" ht="18" customHeight="1">
      <c r="A77" s="152"/>
      <c r="B77" s="152" t="s">
        <v>293</v>
      </c>
      <c r="C77" s="163" t="s">
        <v>358</v>
      </c>
      <c r="D77" s="164"/>
      <c r="E77" s="161"/>
      <c r="F77" s="161"/>
    </row>
    <row r="78" spans="1:6" ht="42" customHeight="1">
      <c r="A78" s="166"/>
      <c r="B78" s="166"/>
      <c r="C78" s="166"/>
      <c r="D78" s="166"/>
      <c r="E78" s="166"/>
      <c r="F78" s="166"/>
    </row>
  </sheetData>
  <sheetProtection/>
  <mergeCells count="6">
    <mergeCell ref="A1:F1"/>
    <mergeCell ref="A3:C3"/>
    <mergeCell ref="A4:B4"/>
    <mergeCell ref="D4:F4"/>
    <mergeCell ref="A78:F78"/>
    <mergeCell ref="C4:C5"/>
  </mergeCells>
  <printOptions horizontalCentered="1" verticalCentered="1"/>
  <pageMargins left="0.39" right="0.39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workbookViewId="0" topLeftCell="A1">
      <selection activeCell="K18" sqref="K18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7" width="14.83203125" style="0" customWidth="1"/>
    <col min="8" max="8" width="16.16015625" style="0" customWidth="1"/>
    <col min="9" max="11" width="13" style="0" customWidth="1"/>
    <col min="12" max="12" width="14.83203125" style="0" customWidth="1"/>
    <col min="13" max="13" width="15.33203125" style="0" customWidth="1"/>
  </cols>
  <sheetData>
    <row r="1" spans="1:13" s="139" customFormat="1" ht="27">
      <c r="A1" s="111" t="s">
        <v>359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66" customFormat="1" ht="17.25" customHeight="1">
      <c r="A2" s="140"/>
      <c r="B2" s="141"/>
      <c r="C2" s="141"/>
      <c r="D2" s="141"/>
      <c r="E2" s="141"/>
      <c r="F2" s="141"/>
      <c r="G2" s="141"/>
      <c r="H2" s="141"/>
      <c r="L2" s="140"/>
      <c r="M2" s="142" t="s">
        <v>360</v>
      </c>
    </row>
    <row r="3" spans="1:13" ht="18.75" customHeight="1">
      <c r="A3" s="126" t="s">
        <v>25</v>
      </c>
      <c r="B3" s="126"/>
      <c r="C3" s="126"/>
      <c r="D3" s="127"/>
      <c r="E3" s="127"/>
      <c r="F3" s="128"/>
      <c r="G3" s="128"/>
      <c r="H3" s="128"/>
      <c r="K3" s="66"/>
      <c r="L3" s="135" t="s">
        <v>26</v>
      </c>
      <c r="M3" s="135"/>
    </row>
    <row r="4" spans="1:13" s="35" customFormat="1" ht="27" customHeight="1">
      <c r="A4" s="75" t="s">
        <v>59</v>
      </c>
      <c r="B4" s="75" t="s">
        <v>77</v>
      </c>
      <c r="C4" s="75"/>
      <c r="D4" s="75"/>
      <c r="E4" s="74" t="s">
        <v>78</v>
      </c>
      <c r="F4" s="74" t="s">
        <v>117</v>
      </c>
      <c r="G4" s="74"/>
      <c r="H4" s="74"/>
      <c r="I4" s="74"/>
      <c r="J4" s="74"/>
      <c r="K4" s="74"/>
      <c r="L4" s="74"/>
      <c r="M4" s="74"/>
    </row>
    <row r="5" spans="1:13" s="35" customFormat="1" ht="27" customHeight="1">
      <c r="A5" s="75"/>
      <c r="B5" s="75" t="s">
        <v>79</v>
      </c>
      <c r="C5" s="75" t="s">
        <v>80</v>
      </c>
      <c r="D5" s="74" t="s">
        <v>81</v>
      </c>
      <c r="E5" s="74"/>
      <c r="F5" s="74" t="s">
        <v>62</v>
      </c>
      <c r="G5" s="10" t="s">
        <v>120</v>
      </c>
      <c r="H5" s="10" t="s">
        <v>121</v>
      </c>
      <c r="I5" s="10" t="s">
        <v>122</v>
      </c>
      <c r="J5" s="10" t="s">
        <v>123</v>
      </c>
      <c r="K5" s="10" t="s">
        <v>124</v>
      </c>
      <c r="L5" s="10" t="s">
        <v>125</v>
      </c>
      <c r="M5" s="10" t="s">
        <v>126</v>
      </c>
    </row>
    <row r="6" spans="1:13" s="35" customFormat="1" ht="31.5" customHeight="1">
      <c r="A6" s="95"/>
      <c r="B6" s="129"/>
      <c r="C6" s="129"/>
      <c r="D6" s="129"/>
      <c r="E6" s="130" t="s">
        <v>62</v>
      </c>
      <c r="F6" s="131">
        <f>SUM(G6:J6)</f>
        <v>0</v>
      </c>
      <c r="G6" s="131">
        <f>SUM(G7:G14)</f>
        <v>0</v>
      </c>
      <c r="H6" s="131">
        <f>SUM(H7:H14)</f>
        <v>0</v>
      </c>
      <c r="I6" s="131">
        <f>SUM(I7:I14)</f>
        <v>0</v>
      </c>
      <c r="J6" s="131">
        <f>SUM(J7:J14)</f>
        <v>0</v>
      </c>
      <c r="K6" s="136"/>
      <c r="L6" s="136"/>
      <c r="M6" s="137"/>
    </row>
    <row r="7" spans="1:13" ht="24" customHeight="1">
      <c r="A7" s="95"/>
      <c r="B7" s="59"/>
      <c r="C7" s="59"/>
      <c r="D7" s="59"/>
      <c r="E7" s="94"/>
      <c r="F7" s="108">
        <f>SUM(G7:J7)</f>
        <v>0</v>
      </c>
      <c r="G7" s="108"/>
      <c r="H7" s="108"/>
      <c r="I7" s="108"/>
      <c r="J7" s="108"/>
      <c r="K7" s="122"/>
      <c r="L7" s="122"/>
      <c r="M7" s="122"/>
    </row>
    <row r="8" spans="1:13" ht="24" customHeight="1">
      <c r="A8" s="95"/>
      <c r="B8" s="59"/>
      <c r="C8" s="59"/>
      <c r="D8" s="59"/>
      <c r="E8" s="94"/>
      <c r="F8" s="108">
        <f>SUM(G8:J8)</f>
        <v>0</v>
      </c>
      <c r="G8" s="108"/>
      <c r="H8" s="108"/>
      <c r="I8" s="108"/>
      <c r="J8" s="108"/>
      <c r="K8" s="122"/>
      <c r="L8" s="122"/>
      <c r="M8" s="122"/>
    </row>
    <row r="9" spans="1:13" ht="24" customHeight="1">
      <c r="A9" s="95"/>
      <c r="B9" s="59"/>
      <c r="C9" s="59"/>
      <c r="D9" s="59"/>
      <c r="E9" s="94"/>
      <c r="F9" s="108">
        <f>SUM(G9:J9)</f>
        <v>0</v>
      </c>
      <c r="G9" s="108"/>
      <c r="H9" s="108"/>
      <c r="I9" s="108"/>
      <c r="J9" s="108"/>
      <c r="K9" s="122"/>
      <c r="L9" s="122"/>
      <c r="M9" s="122"/>
    </row>
    <row r="10" spans="1:13" ht="24" customHeight="1">
      <c r="A10" s="95"/>
      <c r="B10" s="59"/>
      <c r="C10" s="59"/>
      <c r="D10" s="59"/>
      <c r="E10" s="94"/>
      <c r="F10" s="108">
        <f>SUM(G10:J10)</f>
        <v>0</v>
      </c>
      <c r="G10" s="108"/>
      <c r="H10" s="108"/>
      <c r="I10" s="108"/>
      <c r="J10" s="108"/>
      <c r="K10" s="122"/>
      <c r="L10" s="122"/>
      <c r="M10" s="122"/>
    </row>
    <row r="11" spans="1:13" ht="24" customHeight="1">
      <c r="A11" s="95"/>
      <c r="B11" s="59"/>
      <c r="C11" s="59"/>
      <c r="D11" s="59"/>
      <c r="E11" s="94"/>
      <c r="F11" s="108">
        <f aca="true" t="shared" si="0" ref="F11:F17">SUM(G11:J11)</f>
        <v>0</v>
      </c>
      <c r="G11" s="108"/>
      <c r="H11" s="108"/>
      <c r="I11" s="108"/>
      <c r="J11" s="108"/>
      <c r="K11" s="122"/>
      <c r="L11" s="122"/>
      <c r="M11" s="122"/>
    </row>
    <row r="12" spans="1:13" ht="24" customHeight="1">
      <c r="A12" s="95"/>
      <c r="B12" s="59"/>
      <c r="C12" s="59"/>
      <c r="D12" s="59"/>
      <c r="E12" s="94"/>
      <c r="F12" s="108">
        <f t="shared" si="0"/>
        <v>0</v>
      </c>
      <c r="G12" s="108"/>
      <c r="H12" s="108"/>
      <c r="I12" s="108"/>
      <c r="J12" s="108"/>
      <c r="K12" s="122"/>
      <c r="L12" s="122"/>
      <c r="M12" s="122"/>
    </row>
    <row r="13" spans="1:13" ht="24" customHeight="1">
      <c r="A13" s="95"/>
      <c r="B13" s="59"/>
      <c r="C13" s="59"/>
      <c r="D13" s="59"/>
      <c r="E13" s="94"/>
      <c r="F13" s="108">
        <f t="shared" si="0"/>
        <v>0</v>
      </c>
      <c r="G13" s="108"/>
      <c r="H13" s="108"/>
      <c r="I13" s="108"/>
      <c r="J13" s="108"/>
      <c r="K13" s="122"/>
      <c r="L13" s="122"/>
      <c r="M13" s="122"/>
    </row>
    <row r="14" spans="1:13" ht="22.5" customHeight="1">
      <c r="A14" s="120" t="s">
        <v>104</v>
      </c>
      <c r="B14" s="59"/>
      <c r="C14" s="59"/>
      <c r="D14" s="59"/>
      <c r="E14" s="94"/>
      <c r="F14" s="108">
        <f t="shared" si="0"/>
        <v>0</v>
      </c>
      <c r="G14" s="108"/>
      <c r="H14" s="108"/>
      <c r="I14" s="108"/>
      <c r="J14" s="108"/>
      <c r="K14" s="122"/>
      <c r="L14" s="122"/>
      <c r="M14" s="122"/>
    </row>
    <row r="15" spans="1:13" ht="12.75" customHeight="1">
      <c r="A15" s="81" t="s">
        <v>361</v>
      </c>
      <c r="B15" s="81"/>
      <c r="C15" s="81"/>
      <c r="D15" s="81"/>
      <c r="E15" s="81"/>
      <c r="F15" s="81"/>
      <c r="G15" s="81"/>
      <c r="H15" s="81"/>
      <c r="I15" s="81"/>
      <c r="J15" s="81"/>
      <c r="K15" s="66"/>
      <c r="L15" s="66"/>
      <c r="M15" s="66"/>
    </row>
    <row r="16" spans="1:13" ht="33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</row>
  </sheetData>
  <sheetProtection/>
  <mergeCells count="7">
    <mergeCell ref="A1:M1"/>
    <mergeCell ref="L3:M3"/>
    <mergeCell ref="B4:D4"/>
    <mergeCell ref="F4:M4"/>
    <mergeCell ref="A16:M16"/>
    <mergeCell ref="A4:A5"/>
    <mergeCell ref="E4:E5"/>
  </mergeCells>
  <printOptions horizontalCentered="1" verticalCentered="1"/>
  <pageMargins left="0.39" right="0.39" top="0.98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J27" sqref="J26:J27"/>
    </sheetView>
  </sheetViews>
  <sheetFormatPr defaultColWidth="9.33203125" defaultRowHeight="11.25"/>
  <cols>
    <col min="1" max="1" width="24.16015625" style="66" customWidth="1"/>
    <col min="2" max="4" width="7.16015625" style="66" customWidth="1"/>
    <col min="5" max="5" width="11.5" style="66" bestFit="1" customWidth="1"/>
    <col min="6" max="10" width="14.33203125" style="66" customWidth="1"/>
    <col min="11" max="16384" width="9.33203125" style="66" customWidth="1"/>
  </cols>
  <sheetData>
    <row r="1" spans="1:13" ht="35.25" customHeight="1">
      <c r="A1" s="125" t="s">
        <v>362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2:13" ht="15.75" customHeight="1">
      <c r="L2" s="134" t="s">
        <v>363</v>
      </c>
      <c r="M2" s="134"/>
    </row>
    <row r="3" spans="1:13" ht="22.5" customHeight="1">
      <c r="A3" s="138" t="s">
        <v>25</v>
      </c>
      <c r="B3" s="138"/>
      <c r="C3" s="138"/>
      <c r="D3" s="138"/>
      <c r="E3" s="138"/>
      <c r="F3" s="128"/>
      <c r="G3" s="128"/>
      <c r="H3" s="128"/>
      <c r="L3" s="135" t="s">
        <v>26</v>
      </c>
      <c r="M3" s="135"/>
    </row>
    <row r="4" spans="1:13" s="65" customFormat="1" ht="24" customHeight="1">
      <c r="A4" s="75" t="s">
        <v>59</v>
      </c>
      <c r="B4" s="75" t="s">
        <v>77</v>
      </c>
      <c r="C4" s="75"/>
      <c r="D4" s="75"/>
      <c r="E4" s="74" t="s">
        <v>78</v>
      </c>
      <c r="F4" s="74" t="s">
        <v>117</v>
      </c>
      <c r="G4" s="74"/>
      <c r="H4" s="74"/>
      <c r="I4" s="74"/>
      <c r="J4" s="74"/>
      <c r="K4" s="74"/>
      <c r="L4" s="74"/>
      <c r="M4" s="74"/>
    </row>
    <row r="5" spans="1:13" s="65" customFormat="1" ht="40.5" customHeight="1">
      <c r="A5" s="75"/>
      <c r="B5" s="75" t="s">
        <v>79</v>
      </c>
      <c r="C5" s="75" t="s">
        <v>80</v>
      </c>
      <c r="D5" s="74" t="s">
        <v>81</v>
      </c>
      <c r="E5" s="74"/>
      <c r="F5" s="74" t="s">
        <v>62</v>
      </c>
      <c r="G5" s="10" t="s">
        <v>120</v>
      </c>
      <c r="H5" s="10" t="s">
        <v>121</v>
      </c>
      <c r="I5" s="10" t="s">
        <v>122</v>
      </c>
      <c r="J5" s="10" t="s">
        <v>123</v>
      </c>
      <c r="K5" s="10" t="s">
        <v>124</v>
      </c>
      <c r="L5" s="10" t="s">
        <v>125</v>
      </c>
      <c r="M5" s="10" t="s">
        <v>126</v>
      </c>
    </row>
    <row r="6" spans="1:13" s="65" customFormat="1" ht="27" customHeight="1">
      <c r="A6" s="95"/>
      <c r="B6" s="129"/>
      <c r="C6" s="129"/>
      <c r="D6" s="129"/>
      <c r="E6" s="130" t="s">
        <v>62</v>
      </c>
      <c r="F6" s="131">
        <f>SUM(G6:J6)</f>
        <v>0</v>
      </c>
      <c r="G6" s="131">
        <f>SUM(G7:G15)</f>
        <v>0</v>
      </c>
      <c r="H6" s="131">
        <f>SUM(H7:H15)</f>
        <v>0</v>
      </c>
      <c r="I6" s="131">
        <f>SUM(I7:I15)</f>
        <v>0</v>
      </c>
      <c r="J6" s="131">
        <f>SUM(J7:J15)</f>
        <v>0</v>
      </c>
      <c r="K6" s="136"/>
      <c r="L6" s="136"/>
      <c r="M6" s="137"/>
    </row>
    <row r="7" spans="1:13" s="65" customFormat="1" ht="23.25" customHeight="1">
      <c r="A7" s="95"/>
      <c r="B7" s="59"/>
      <c r="C7" s="59"/>
      <c r="D7" s="59"/>
      <c r="E7" s="94"/>
      <c r="F7" s="108">
        <f>SUM(G7:J7)</f>
        <v>0</v>
      </c>
      <c r="G7" s="108"/>
      <c r="H7" s="108"/>
      <c r="I7" s="108"/>
      <c r="J7" s="108"/>
      <c r="K7" s="122"/>
      <c r="L7" s="122"/>
      <c r="M7" s="122"/>
    </row>
    <row r="8" spans="1:13" s="65" customFormat="1" ht="23.25" customHeight="1">
      <c r="A8" s="95"/>
      <c r="B8" s="59"/>
      <c r="C8" s="59"/>
      <c r="D8" s="59"/>
      <c r="E8" s="94"/>
      <c r="F8" s="108">
        <f aca="true" t="shared" si="0" ref="F8:F19">SUM(G8:J8)</f>
        <v>0</v>
      </c>
      <c r="G8" s="108"/>
      <c r="H8" s="108"/>
      <c r="I8" s="108"/>
      <c r="J8" s="108"/>
      <c r="K8" s="122"/>
      <c r="L8" s="122"/>
      <c r="M8" s="122"/>
    </row>
    <row r="9" spans="1:13" s="65" customFormat="1" ht="23.25" customHeight="1">
      <c r="A9" s="95"/>
      <c r="B9" s="59"/>
      <c r="C9" s="59"/>
      <c r="D9" s="59"/>
      <c r="E9" s="94"/>
      <c r="F9" s="108">
        <f t="shared" si="0"/>
        <v>0</v>
      </c>
      <c r="G9" s="108"/>
      <c r="H9" s="108"/>
      <c r="I9" s="108"/>
      <c r="J9" s="108"/>
      <c r="K9" s="122"/>
      <c r="L9" s="122"/>
      <c r="M9" s="122"/>
    </row>
    <row r="10" spans="1:13" s="65" customFormat="1" ht="23.25" customHeight="1">
      <c r="A10" s="95"/>
      <c r="B10" s="59"/>
      <c r="C10" s="59"/>
      <c r="D10" s="59"/>
      <c r="E10" s="94"/>
      <c r="F10" s="108">
        <f t="shared" si="0"/>
        <v>0</v>
      </c>
      <c r="G10" s="108"/>
      <c r="H10" s="108"/>
      <c r="I10" s="108"/>
      <c r="J10" s="108"/>
      <c r="K10" s="122"/>
      <c r="L10" s="122"/>
      <c r="M10" s="122"/>
    </row>
    <row r="11" spans="1:13" s="65" customFormat="1" ht="23.25" customHeight="1">
      <c r="A11" s="95"/>
      <c r="B11" s="59"/>
      <c r="C11" s="59"/>
      <c r="D11" s="59"/>
      <c r="E11" s="94"/>
      <c r="F11" s="108">
        <f t="shared" si="0"/>
        <v>0</v>
      </c>
      <c r="G11" s="108"/>
      <c r="H11" s="108"/>
      <c r="I11" s="108"/>
      <c r="J11" s="108"/>
      <c r="K11" s="122"/>
      <c r="L11" s="122"/>
      <c r="M11" s="122"/>
    </row>
    <row r="12" spans="1:13" s="65" customFormat="1" ht="23.25" customHeight="1">
      <c r="A12" s="95"/>
      <c r="B12" s="59"/>
      <c r="C12" s="59"/>
      <c r="D12" s="59"/>
      <c r="E12" s="94"/>
      <c r="F12" s="108">
        <f t="shared" si="0"/>
        <v>0</v>
      </c>
      <c r="G12" s="108"/>
      <c r="H12" s="108"/>
      <c r="I12" s="108"/>
      <c r="J12" s="108"/>
      <c r="K12" s="122"/>
      <c r="L12" s="122"/>
      <c r="M12" s="122"/>
    </row>
    <row r="13" spans="1:13" s="65" customFormat="1" ht="23.25" customHeight="1">
      <c r="A13" s="95"/>
      <c r="B13" s="59"/>
      <c r="C13" s="59"/>
      <c r="D13" s="59"/>
      <c r="E13" s="94"/>
      <c r="F13" s="108">
        <f t="shared" si="0"/>
        <v>0</v>
      </c>
      <c r="G13" s="108"/>
      <c r="H13" s="108"/>
      <c r="I13" s="108"/>
      <c r="J13" s="108"/>
      <c r="K13" s="122"/>
      <c r="L13" s="122"/>
      <c r="M13" s="122"/>
    </row>
    <row r="14" spans="1:13" s="65" customFormat="1" ht="23.25" customHeight="1">
      <c r="A14" s="95"/>
      <c r="B14" s="59"/>
      <c r="C14" s="59"/>
      <c r="D14" s="59"/>
      <c r="E14" s="94"/>
      <c r="F14" s="108">
        <f t="shared" si="0"/>
        <v>0</v>
      </c>
      <c r="G14" s="108"/>
      <c r="H14" s="108"/>
      <c r="I14" s="108"/>
      <c r="J14" s="108"/>
      <c r="K14" s="122"/>
      <c r="L14" s="122"/>
      <c r="M14" s="122"/>
    </row>
    <row r="15" spans="1:13" ht="22.5" customHeight="1">
      <c r="A15" s="120" t="s">
        <v>104</v>
      </c>
      <c r="B15" s="59"/>
      <c r="C15" s="59"/>
      <c r="D15" s="59"/>
      <c r="E15" s="94"/>
      <c r="F15" s="108">
        <f t="shared" si="0"/>
        <v>0</v>
      </c>
      <c r="G15" s="108"/>
      <c r="H15" s="108"/>
      <c r="I15" s="108"/>
      <c r="J15" s="108"/>
      <c r="K15" s="122"/>
      <c r="L15" s="122"/>
      <c r="M15" s="122"/>
    </row>
    <row r="16" spans="1:10" ht="12">
      <c r="A16" s="81" t="s">
        <v>364</v>
      </c>
      <c r="B16" s="81"/>
      <c r="C16" s="81"/>
      <c r="D16" s="81"/>
      <c r="E16" s="81"/>
      <c r="F16" s="81"/>
      <c r="G16" s="81"/>
      <c r="H16" s="81"/>
      <c r="I16" s="81"/>
      <c r="J16" s="81"/>
    </row>
    <row r="17" spans="1:13" ht="14.2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</row>
    <row r="18" ht="12">
      <c r="E18" s="81"/>
    </row>
    <row r="22" ht="12">
      <c r="G22" s="81"/>
    </row>
    <row r="23" ht="12">
      <c r="C23" s="81"/>
    </row>
  </sheetData>
  <sheetProtection/>
  <mergeCells count="9">
    <mergeCell ref="A1:M1"/>
    <mergeCell ref="L2:M2"/>
    <mergeCell ref="A3:E3"/>
    <mergeCell ref="L3:M3"/>
    <mergeCell ref="B4:D4"/>
    <mergeCell ref="F4:M4"/>
    <mergeCell ref="A17:M17"/>
    <mergeCell ref="A4:A5"/>
    <mergeCell ref="E4:E5"/>
  </mergeCells>
  <printOptions horizontalCentered="1" verticalCentered="1"/>
  <pageMargins left="0" right="0" top="0.98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 topLeftCell="A1">
      <selection activeCell="G29" sqref="G29"/>
    </sheetView>
  </sheetViews>
  <sheetFormatPr defaultColWidth="9.16015625" defaultRowHeight="11.25"/>
  <cols>
    <col min="1" max="1" width="34" style="66" customWidth="1"/>
    <col min="2" max="4" width="7.16015625" style="66" customWidth="1"/>
    <col min="5" max="5" width="17.83203125" style="66" customWidth="1"/>
    <col min="6" max="10" width="14.33203125" style="66" customWidth="1"/>
    <col min="11" max="16384" width="9.16015625" style="66" customWidth="1"/>
  </cols>
  <sheetData>
    <row r="1" spans="1:13" ht="35.25" customHeight="1">
      <c r="A1" s="125" t="s">
        <v>365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2:13" ht="15.75" customHeight="1">
      <c r="L2" s="134" t="s">
        <v>366</v>
      </c>
      <c r="M2" s="134"/>
    </row>
    <row r="3" spans="1:13" ht="22.5" customHeight="1">
      <c r="A3" s="126" t="s">
        <v>25</v>
      </c>
      <c r="B3" s="126"/>
      <c r="C3" s="126"/>
      <c r="D3" s="127"/>
      <c r="E3" s="128"/>
      <c r="F3" s="128"/>
      <c r="G3" s="128"/>
      <c r="H3" s="128"/>
      <c r="L3" s="135" t="s">
        <v>26</v>
      </c>
      <c r="M3" s="135"/>
    </row>
    <row r="4" spans="1:13" s="65" customFormat="1" ht="24" customHeight="1">
      <c r="A4" s="75" t="s">
        <v>59</v>
      </c>
      <c r="B4" s="75" t="s">
        <v>77</v>
      </c>
      <c r="C4" s="75"/>
      <c r="D4" s="75"/>
      <c r="E4" s="74" t="s">
        <v>78</v>
      </c>
      <c r="F4" s="74" t="s">
        <v>117</v>
      </c>
      <c r="G4" s="74"/>
      <c r="H4" s="74"/>
      <c r="I4" s="74"/>
      <c r="J4" s="74"/>
      <c r="K4" s="74"/>
      <c r="L4" s="74"/>
      <c r="M4" s="74"/>
    </row>
    <row r="5" spans="1:13" s="65" customFormat="1" ht="40.5" customHeight="1">
      <c r="A5" s="75"/>
      <c r="B5" s="75" t="s">
        <v>79</v>
      </c>
      <c r="C5" s="75" t="s">
        <v>80</v>
      </c>
      <c r="D5" s="74" t="s">
        <v>81</v>
      </c>
      <c r="E5" s="74"/>
      <c r="F5" s="74" t="s">
        <v>62</v>
      </c>
      <c r="G5" s="10" t="s">
        <v>120</v>
      </c>
      <c r="H5" s="10" t="s">
        <v>121</v>
      </c>
      <c r="I5" s="10" t="s">
        <v>122</v>
      </c>
      <c r="J5" s="10" t="s">
        <v>123</v>
      </c>
      <c r="K5" s="10" t="s">
        <v>124</v>
      </c>
      <c r="L5" s="10" t="s">
        <v>125</v>
      </c>
      <c r="M5" s="10" t="s">
        <v>126</v>
      </c>
    </row>
    <row r="6" spans="1:13" s="65" customFormat="1" ht="30" customHeight="1">
      <c r="A6" s="95"/>
      <c r="B6" s="129"/>
      <c r="C6" s="129"/>
      <c r="D6" s="129"/>
      <c r="E6" s="130" t="s">
        <v>62</v>
      </c>
      <c r="F6" s="131">
        <f>SUM(G6:J6)</f>
        <v>0</v>
      </c>
      <c r="G6" s="131">
        <f>SUM(G7:G16)</f>
        <v>0</v>
      </c>
      <c r="H6" s="131">
        <f>SUM(H7:H16)</f>
        <v>0</v>
      </c>
      <c r="I6" s="131">
        <f>SUM(I7:I16)</f>
        <v>0</v>
      </c>
      <c r="J6" s="131">
        <f>SUM(J7:J16)</f>
        <v>0</v>
      </c>
      <c r="K6" s="136"/>
      <c r="L6" s="136"/>
      <c r="M6" s="137"/>
    </row>
    <row r="7" spans="1:13" s="65" customFormat="1" ht="23.25" customHeight="1">
      <c r="A7" s="95"/>
      <c r="B7" s="59"/>
      <c r="C7" s="59"/>
      <c r="D7" s="59"/>
      <c r="E7" s="94"/>
      <c r="F7" s="108">
        <f>SUM(G7:J7)</f>
        <v>0</v>
      </c>
      <c r="G7" s="108"/>
      <c r="H7" s="108"/>
      <c r="I7" s="108"/>
      <c r="J7" s="108"/>
      <c r="K7" s="122"/>
      <c r="L7" s="122"/>
      <c r="M7" s="122"/>
    </row>
    <row r="8" spans="1:13" s="65" customFormat="1" ht="23.25" customHeight="1">
      <c r="A8" s="95"/>
      <c r="B8" s="59"/>
      <c r="C8" s="59"/>
      <c r="D8" s="59"/>
      <c r="E8" s="94"/>
      <c r="F8" s="108">
        <f aca="true" t="shared" si="0" ref="F8:F19">SUM(G8:J8)</f>
        <v>0</v>
      </c>
      <c r="G8" s="108"/>
      <c r="H8" s="108"/>
      <c r="I8" s="108"/>
      <c r="J8" s="108"/>
      <c r="K8" s="122"/>
      <c r="L8" s="122"/>
      <c r="M8" s="122"/>
    </row>
    <row r="9" spans="1:13" s="65" customFormat="1" ht="23.25" customHeight="1">
      <c r="A9" s="95"/>
      <c r="B9" s="59"/>
      <c r="C9" s="59"/>
      <c r="D9" s="59"/>
      <c r="E9" s="94"/>
      <c r="F9" s="108">
        <f t="shared" si="0"/>
        <v>0</v>
      </c>
      <c r="G9" s="108"/>
      <c r="H9" s="108"/>
      <c r="I9" s="108"/>
      <c r="J9" s="108"/>
      <c r="K9" s="122"/>
      <c r="L9" s="122"/>
      <c r="M9" s="122"/>
    </row>
    <row r="10" spans="1:13" s="65" customFormat="1" ht="23.25" customHeight="1">
      <c r="A10" s="95"/>
      <c r="B10" s="59"/>
      <c r="C10" s="59"/>
      <c r="D10" s="59"/>
      <c r="E10" s="94"/>
      <c r="F10" s="108">
        <f t="shared" si="0"/>
        <v>0</v>
      </c>
      <c r="G10" s="108"/>
      <c r="H10" s="108"/>
      <c r="I10" s="108"/>
      <c r="J10" s="108"/>
      <c r="K10" s="122"/>
      <c r="L10" s="122"/>
      <c r="M10" s="122"/>
    </row>
    <row r="11" spans="1:13" s="65" customFormat="1" ht="23.25" customHeight="1">
      <c r="A11" s="95"/>
      <c r="B11" s="59"/>
      <c r="C11" s="59"/>
      <c r="D11" s="59"/>
      <c r="E11" s="94"/>
      <c r="F11" s="108">
        <f t="shared" si="0"/>
        <v>0</v>
      </c>
      <c r="G11" s="108"/>
      <c r="H11" s="108"/>
      <c r="I11" s="108"/>
      <c r="J11" s="108"/>
      <c r="K11" s="122"/>
      <c r="L11" s="122"/>
      <c r="M11" s="122"/>
    </row>
    <row r="12" spans="1:13" s="65" customFormat="1" ht="23.25" customHeight="1">
      <c r="A12" s="95"/>
      <c r="B12" s="59"/>
      <c r="C12" s="59"/>
      <c r="D12" s="59"/>
      <c r="E12" s="94"/>
      <c r="F12" s="108">
        <f t="shared" si="0"/>
        <v>0</v>
      </c>
      <c r="G12" s="108"/>
      <c r="H12" s="108"/>
      <c r="I12" s="108"/>
      <c r="J12" s="108"/>
      <c r="K12" s="122"/>
      <c r="L12" s="122"/>
      <c r="M12" s="122"/>
    </row>
    <row r="13" spans="1:13" s="65" customFormat="1" ht="23.25" customHeight="1">
      <c r="A13" s="95"/>
      <c r="B13" s="59"/>
      <c r="C13" s="59"/>
      <c r="D13" s="59"/>
      <c r="E13" s="94"/>
      <c r="F13" s="108">
        <f t="shared" si="0"/>
        <v>0</v>
      </c>
      <c r="G13" s="108"/>
      <c r="H13" s="108"/>
      <c r="I13" s="108"/>
      <c r="J13" s="108"/>
      <c r="K13" s="122"/>
      <c r="L13" s="122"/>
      <c r="M13" s="122"/>
    </row>
    <row r="14" spans="1:13" s="65" customFormat="1" ht="23.25" customHeight="1">
      <c r="A14" s="95"/>
      <c r="B14" s="59"/>
      <c r="C14" s="59"/>
      <c r="D14" s="59"/>
      <c r="E14" s="94"/>
      <c r="F14" s="108">
        <f t="shared" si="0"/>
        <v>0</v>
      </c>
      <c r="G14" s="108"/>
      <c r="H14" s="108"/>
      <c r="I14" s="108"/>
      <c r="J14" s="108"/>
      <c r="K14" s="122"/>
      <c r="L14" s="122"/>
      <c r="M14" s="122"/>
    </row>
    <row r="15" spans="1:13" ht="24.75" customHeight="1">
      <c r="A15" s="95"/>
      <c r="B15" s="59"/>
      <c r="C15" s="59"/>
      <c r="D15" s="59"/>
      <c r="E15" s="94"/>
      <c r="F15" s="108">
        <f t="shared" si="0"/>
        <v>0</v>
      </c>
      <c r="G15" s="108"/>
      <c r="H15" s="108"/>
      <c r="I15" s="108"/>
      <c r="J15" s="108"/>
      <c r="K15" s="122"/>
      <c r="L15" s="122"/>
      <c r="M15" s="122"/>
    </row>
    <row r="16" spans="1:13" ht="22.5" customHeight="1">
      <c r="A16" s="120" t="s">
        <v>104</v>
      </c>
      <c r="B16" s="59"/>
      <c r="C16" s="59"/>
      <c r="D16" s="59"/>
      <c r="E16" s="94"/>
      <c r="F16" s="108">
        <f t="shared" si="0"/>
        <v>0</v>
      </c>
      <c r="G16" s="108"/>
      <c r="H16" s="108"/>
      <c r="I16" s="108"/>
      <c r="J16" s="108"/>
      <c r="K16" s="122"/>
      <c r="L16" s="122"/>
      <c r="M16" s="122"/>
    </row>
    <row r="17" spans="1:13" s="124" customFormat="1" ht="42.75" customHeight="1">
      <c r="A17" s="132" t="s">
        <v>367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  <row r="18" spans="1:13" ht="14.2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</row>
    <row r="19" ht="12">
      <c r="E19" s="81"/>
    </row>
    <row r="23" ht="12">
      <c r="G23" s="81"/>
    </row>
    <row r="24" ht="12">
      <c r="C24" s="81"/>
    </row>
  </sheetData>
  <sheetProtection/>
  <mergeCells count="9">
    <mergeCell ref="A1:M1"/>
    <mergeCell ref="L2:M2"/>
    <mergeCell ref="L3:M3"/>
    <mergeCell ref="B4:D4"/>
    <mergeCell ref="F4:M4"/>
    <mergeCell ref="A17:M17"/>
    <mergeCell ref="A18:M18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Zeros="0" workbookViewId="0" topLeftCell="A7">
      <selection activeCell="H8" sqref="H8"/>
    </sheetView>
  </sheetViews>
  <sheetFormatPr defaultColWidth="9.16015625" defaultRowHeight="12.75" customHeight="1"/>
  <cols>
    <col min="1" max="1" width="12.16015625" style="0" customWidth="1"/>
    <col min="2" max="2" width="5.83203125" style="0" customWidth="1"/>
    <col min="3" max="3" width="90.33203125" style="0" customWidth="1"/>
    <col min="4" max="4" width="9.83203125" style="0" customWidth="1"/>
    <col min="5" max="5" width="8.5" style="0" customWidth="1"/>
    <col min="6" max="6" width="9.33203125" style="0" customWidth="1"/>
    <col min="7" max="7" width="9" style="0" customWidth="1"/>
    <col min="8" max="8" width="10.5" style="0" customWidth="1"/>
    <col min="9" max="9" width="11.5" style="0" customWidth="1"/>
    <col min="10" max="10" width="5.66015625" style="0" customWidth="1"/>
    <col min="11" max="11" width="5.16015625" style="0" customWidth="1"/>
    <col min="13" max="13" width="10.5" style="0" customWidth="1"/>
  </cols>
  <sheetData>
    <row r="1" spans="1:13" ht="34.5" customHeight="1">
      <c r="A1" s="111" t="s">
        <v>368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A2" s="66"/>
      <c r="B2" s="66"/>
      <c r="C2" s="66"/>
      <c r="D2" s="66"/>
      <c r="E2" s="66"/>
      <c r="F2" s="66"/>
      <c r="G2" s="66"/>
      <c r="H2" s="66"/>
      <c r="I2" s="66"/>
      <c r="M2" s="68" t="s">
        <v>369</v>
      </c>
    </row>
    <row r="3" spans="1:13" ht="13.5" customHeight="1">
      <c r="A3" s="43" t="s">
        <v>25</v>
      </c>
      <c r="B3" s="66"/>
      <c r="C3" s="66"/>
      <c r="D3" s="66"/>
      <c r="E3" s="66"/>
      <c r="F3" s="66"/>
      <c r="G3" s="66"/>
      <c r="H3" s="66"/>
      <c r="I3" s="66"/>
      <c r="K3" s="66"/>
      <c r="M3" s="121" t="s">
        <v>26</v>
      </c>
    </row>
    <row r="4" spans="1:13" s="35" customFormat="1" ht="29.25" customHeight="1">
      <c r="A4" s="112" t="s">
        <v>59</v>
      </c>
      <c r="B4" s="113" t="s">
        <v>370</v>
      </c>
      <c r="C4" s="113" t="s">
        <v>371</v>
      </c>
      <c r="D4" s="10" t="s">
        <v>108</v>
      </c>
      <c r="E4" s="10"/>
      <c r="F4" s="10"/>
      <c r="G4" s="10"/>
      <c r="H4" s="10"/>
      <c r="I4" s="10"/>
      <c r="J4" s="10"/>
      <c r="K4" s="10"/>
      <c r="L4" s="10"/>
      <c r="M4" s="10"/>
    </row>
    <row r="5" spans="1:13" s="35" customFormat="1" ht="12" customHeight="1">
      <c r="A5" s="114"/>
      <c r="B5" s="115"/>
      <c r="C5" s="115"/>
      <c r="D5" s="113" t="s">
        <v>62</v>
      </c>
      <c r="E5" s="10" t="s">
        <v>31</v>
      </c>
      <c r="F5" s="10"/>
      <c r="G5" s="10" t="s">
        <v>35</v>
      </c>
      <c r="H5" s="10" t="s">
        <v>37</v>
      </c>
      <c r="I5" s="10" t="s">
        <v>39</v>
      </c>
      <c r="J5" s="10" t="s">
        <v>41</v>
      </c>
      <c r="K5" s="10" t="s">
        <v>43</v>
      </c>
      <c r="L5" s="10"/>
      <c r="M5" s="10" t="s">
        <v>46</v>
      </c>
    </row>
    <row r="6" spans="1:13" s="35" customFormat="1" ht="51.75" customHeight="1">
      <c r="A6" s="116"/>
      <c r="B6" s="117"/>
      <c r="C6" s="117"/>
      <c r="D6" s="117"/>
      <c r="E6" s="13" t="s">
        <v>65</v>
      </c>
      <c r="F6" s="10" t="s">
        <v>66</v>
      </c>
      <c r="G6" s="10"/>
      <c r="H6" s="10"/>
      <c r="I6" s="10"/>
      <c r="J6" s="10"/>
      <c r="K6" s="13" t="s">
        <v>65</v>
      </c>
      <c r="L6" s="13" t="s">
        <v>66</v>
      </c>
      <c r="M6" s="10"/>
    </row>
    <row r="7" spans="1:13" ht="28.5" customHeight="1">
      <c r="A7" s="51" t="s">
        <v>62</v>
      </c>
      <c r="B7" s="106"/>
      <c r="C7" s="106" t="s">
        <v>372</v>
      </c>
      <c r="D7" s="118">
        <f>D8+D9</f>
        <v>149.8</v>
      </c>
      <c r="E7" s="118">
        <f>E8+E9</f>
        <v>149.8</v>
      </c>
      <c r="F7" s="97"/>
      <c r="G7" s="97"/>
      <c r="H7" s="97"/>
      <c r="I7" s="97"/>
      <c r="J7" s="97"/>
      <c r="K7" s="122"/>
      <c r="L7" s="98"/>
      <c r="M7" s="98"/>
    </row>
    <row r="8" spans="1:13" ht="252" customHeight="1">
      <c r="A8" s="95" t="s">
        <v>70</v>
      </c>
      <c r="B8" s="95" t="s">
        <v>373</v>
      </c>
      <c r="C8" s="95" t="s">
        <v>374</v>
      </c>
      <c r="D8" s="118">
        <v>42.8</v>
      </c>
      <c r="E8" s="118">
        <v>42.8</v>
      </c>
      <c r="F8" s="97"/>
      <c r="G8" s="97"/>
      <c r="H8" s="97"/>
      <c r="I8" s="97"/>
      <c r="J8" s="97"/>
      <c r="K8" s="122"/>
      <c r="L8" s="98"/>
      <c r="M8" s="98"/>
    </row>
    <row r="9" spans="1:13" ht="177" customHeight="1">
      <c r="A9" s="95" t="s">
        <v>70</v>
      </c>
      <c r="B9" s="95" t="s">
        <v>375</v>
      </c>
      <c r="C9" s="95" t="s">
        <v>376</v>
      </c>
      <c r="D9" s="118">
        <v>107</v>
      </c>
      <c r="E9" s="118">
        <v>107</v>
      </c>
      <c r="F9" s="119"/>
      <c r="G9" s="119"/>
      <c r="H9" s="119"/>
      <c r="I9" s="119"/>
      <c r="J9" s="119"/>
      <c r="K9" s="122"/>
      <c r="L9" s="98"/>
      <c r="M9" s="98"/>
    </row>
    <row r="10" spans="1:13" ht="22.5" customHeight="1">
      <c r="A10" s="120" t="s">
        <v>104</v>
      </c>
      <c r="B10" s="98"/>
      <c r="C10" s="98"/>
      <c r="D10" s="98"/>
      <c r="E10" s="98"/>
      <c r="F10" s="98"/>
      <c r="G10" s="98"/>
      <c r="H10" s="98"/>
      <c r="I10" s="98"/>
      <c r="J10" s="123"/>
      <c r="K10" s="98"/>
      <c r="L10" s="98"/>
      <c r="M10" s="98"/>
    </row>
    <row r="11" spans="1:17" ht="12.7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66"/>
    </row>
    <row r="12" spans="1:13" ht="12.7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12.7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</sheetData>
  <sheetProtection/>
  <mergeCells count="15">
    <mergeCell ref="A1:M1"/>
    <mergeCell ref="D4:M4"/>
    <mergeCell ref="E5:F5"/>
    <mergeCell ref="K5:L5"/>
    <mergeCell ref="A12:M12"/>
    <mergeCell ref="A13:M13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8" sqref="A8:IV16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85" t="s">
        <v>377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22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O2" s="99" t="s">
        <v>378</v>
      </c>
    </row>
    <row r="3" spans="1:15" ht="20.25" customHeight="1">
      <c r="A3" s="43" t="s">
        <v>25</v>
      </c>
      <c r="O3" s="100" t="s">
        <v>26</v>
      </c>
    </row>
    <row r="4" spans="1:15" s="35" customFormat="1" ht="30.75" customHeight="1">
      <c r="A4" s="87" t="s">
        <v>59</v>
      </c>
      <c r="B4" s="101" t="s">
        <v>379</v>
      </c>
      <c r="C4" s="101" t="s">
        <v>380</v>
      </c>
      <c r="D4" s="101" t="s">
        <v>381</v>
      </c>
      <c r="E4" s="101" t="s">
        <v>382</v>
      </c>
      <c r="F4" s="87" t="s">
        <v>108</v>
      </c>
      <c r="G4" s="87"/>
      <c r="H4" s="87"/>
      <c r="I4" s="87"/>
      <c r="J4" s="87"/>
      <c r="K4" s="87"/>
      <c r="L4" s="87"/>
      <c r="M4" s="87"/>
      <c r="N4" s="87"/>
      <c r="O4" s="87"/>
    </row>
    <row r="5" spans="1:15" s="35" customFormat="1" ht="26.25" customHeight="1">
      <c r="A5" s="87"/>
      <c r="B5" s="102"/>
      <c r="C5" s="102"/>
      <c r="D5" s="102"/>
      <c r="E5" s="102"/>
      <c r="F5" s="103" t="s">
        <v>62</v>
      </c>
      <c r="G5" s="10" t="s">
        <v>31</v>
      </c>
      <c r="H5" s="10"/>
      <c r="I5" s="10" t="s">
        <v>35</v>
      </c>
      <c r="J5" s="10" t="s">
        <v>37</v>
      </c>
      <c r="K5" s="10" t="s">
        <v>39</v>
      </c>
      <c r="L5" s="10" t="s">
        <v>41</v>
      </c>
      <c r="M5" s="10" t="s">
        <v>43</v>
      </c>
      <c r="N5" s="10"/>
      <c r="O5" s="10" t="s">
        <v>46</v>
      </c>
    </row>
    <row r="6" spans="1:15" s="35" customFormat="1" ht="48" customHeight="1">
      <c r="A6" s="87"/>
      <c r="B6" s="104"/>
      <c r="C6" s="104"/>
      <c r="D6" s="104"/>
      <c r="E6" s="104">
        <f>SUM(E7:E16)</f>
        <v>0</v>
      </c>
      <c r="F6" s="105"/>
      <c r="G6" s="13" t="s">
        <v>65</v>
      </c>
      <c r="H6" s="10" t="s">
        <v>66</v>
      </c>
      <c r="I6" s="10"/>
      <c r="J6" s="10"/>
      <c r="K6" s="10"/>
      <c r="L6" s="10"/>
      <c r="M6" s="13" t="s">
        <v>65</v>
      </c>
      <c r="N6" s="13" t="s">
        <v>66</v>
      </c>
      <c r="O6" s="10"/>
    </row>
    <row r="7" spans="1:15" s="35" customFormat="1" ht="33" customHeight="1">
      <c r="A7" s="87" t="s">
        <v>62</v>
      </c>
      <c r="B7" s="60"/>
      <c r="C7" s="106"/>
      <c r="D7" s="106" t="s">
        <v>372</v>
      </c>
      <c r="E7" s="107">
        <f>SUM(E8:E18)</f>
        <v>0</v>
      </c>
      <c r="F7" s="108"/>
      <c r="G7" s="97"/>
      <c r="H7" s="109"/>
      <c r="I7" s="109"/>
      <c r="J7" s="109"/>
      <c r="K7" s="109"/>
      <c r="L7" s="109"/>
      <c r="M7" s="110"/>
      <c r="N7" s="110"/>
      <c r="O7" s="110"/>
    </row>
    <row r="8" spans="1:15" s="35" customFormat="1" ht="24.75" customHeight="1">
      <c r="A8" s="106"/>
      <c r="B8" s="60"/>
      <c r="C8" s="106"/>
      <c r="D8" s="106"/>
      <c r="E8" s="107"/>
      <c r="F8" s="108"/>
      <c r="G8" s="97"/>
      <c r="H8" s="109"/>
      <c r="I8" s="109"/>
      <c r="J8" s="109"/>
      <c r="K8" s="109"/>
      <c r="L8" s="109"/>
      <c r="M8" s="110"/>
      <c r="N8" s="110"/>
      <c r="O8" s="110"/>
    </row>
    <row r="9" spans="1:15" s="35" customFormat="1" ht="24.75" customHeight="1">
      <c r="A9" s="106"/>
      <c r="B9" s="60"/>
      <c r="C9" s="106"/>
      <c r="D9" s="106"/>
      <c r="E9" s="107"/>
      <c r="F9" s="108"/>
      <c r="G9" s="97"/>
      <c r="H9" s="109"/>
      <c r="I9" s="109"/>
      <c r="J9" s="109"/>
      <c r="K9" s="109"/>
      <c r="L9" s="109"/>
      <c r="M9" s="110"/>
      <c r="N9" s="110"/>
      <c r="O9" s="110"/>
    </row>
    <row r="10" spans="1:15" s="35" customFormat="1" ht="24.75" customHeight="1">
      <c r="A10" s="106"/>
      <c r="B10" s="60"/>
      <c r="C10" s="106"/>
      <c r="D10" s="106"/>
      <c r="E10" s="107"/>
      <c r="F10" s="108"/>
      <c r="G10" s="97"/>
      <c r="H10" s="109"/>
      <c r="I10" s="109"/>
      <c r="J10" s="109"/>
      <c r="K10" s="109"/>
      <c r="L10" s="109"/>
      <c r="M10" s="110"/>
      <c r="N10" s="110"/>
      <c r="O10" s="110"/>
    </row>
    <row r="11" spans="1:15" s="35" customFormat="1" ht="24.75" customHeight="1">
      <c r="A11" s="106"/>
      <c r="B11" s="60"/>
      <c r="C11" s="106"/>
      <c r="D11" s="106"/>
      <c r="E11" s="107"/>
      <c r="F11" s="108"/>
      <c r="G11" s="97"/>
      <c r="H11" s="109"/>
      <c r="I11" s="109"/>
      <c r="J11" s="109"/>
      <c r="K11" s="109"/>
      <c r="L11" s="109"/>
      <c r="M11" s="110"/>
      <c r="N11" s="110"/>
      <c r="O11" s="110"/>
    </row>
    <row r="12" spans="1:15" s="35" customFormat="1" ht="24.75" customHeight="1">
      <c r="A12" s="106"/>
      <c r="B12" s="60"/>
      <c r="C12" s="106"/>
      <c r="D12" s="106"/>
      <c r="E12" s="107"/>
      <c r="F12" s="108"/>
      <c r="G12" s="97"/>
      <c r="H12" s="109"/>
      <c r="I12" s="109"/>
      <c r="J12" s="109"/>
      <c r="K12" s="109"/>
      <c r="L12" s="109"/>
      <c r="M12" s="110"/>
      <c r="N12" s="110"/>
      <c r="O12" s="110"/>
    </row>
    <row r="13" spans="1:15" s="35" customFormat="1" ht="24.75" customHeight="1">
      <c r="A13" s="106"/>
      <c r="B13" s="60"/>
      <c r="C13" s="106"/>
      <c r="D13" s="106"/>
      <c r="E13" s="107"/>
      <c r="F13" s="108"/>
      <c r="G13" s="97"/>
      <c r="H13" s="109"/>
      <c r="I13" s="109"/>
      <c r="J13" s="109"/>
      <c r="K13" s="109"/>
      <c r="L13" s="109"/>
      <c r="M13" s="110"/>
      <c r="N13" s="110"/>
      <c r="O13" s="110"/>
    </row>
    <row r="14" spans="1:15" s="35" customFormat="1" ht="24.75" customHeight="1">
      <c r="A14" s="106"/>
      <c r="B14" s="60"/>
      <c r="C14" s="106"/>
      <c r="D14" s="106"/>
      <c r="E14" s="107"/>
      <c r="F14" s="108"/>
      <c r="G14" s="97"/>
      <c r="H14" s="109"/>
      <c r="I14" s="109"/>
      <c r="J14" s="109"/>
      <c r="K14" s="109"/>
      <c r="L14" s="109"/>
      <c r="M14" s="110"/>
      <c r="N14" s="110"/>
      <c r="O14" s="110"/>
    </row>
    <row r="15" spans="1:15" s="35" customFormat="1" ht="24.75" customHeight="1">
      <c r="A15" s="106"/>
      <c r="B15" s="60"/>
      <c r="C15" s="106"/>
      <c r="D15" s="106"/>
      <c r="E15" s="107"/>
      <c r="F15" s="108"/>
      <c r="G15" s="97"/>
      <c r="H15" s="109"/>
      <c r="I15" s="109"/>
      <c r="J15" s="109"/>
      <c r="K15" s="109"/>
      <c r="L15" s="109"/>
      <c r="M15" s="110"/>
      <c r="N15" s="110"/>
      <c r="O15" s="110"/>
    </row>
    <row r="16" spans="1:15" ht="24.75" customHeight="1">
      <c r="A16" s="95"/>
      <c r="B16" s="94"/>
      <c r="C16" s="95"/>
      <c r="D16" s="95" t="s">
        <v>372</v>
      </c>
      <c r="E16" s="107">
        <f>SUM(E18:E22)</f>
        <v>0</v>
      </c>
      <c r="F16" s="108"/>
      <c r="G16" s="97"/>
      <c r="H16" s="98"/>
      <c r="I16" s="98"/>
      <c r="J16" s="98"/>
      <c r="K16" s="98"/>
      <c r="L16" s="98"/>
      <c r="M16" s="98"/>
      <c r="N16" s="98"/>
      <c r="O16" s="98"/>
    </row>
    <row r="17" spans="1:14" ht="26.25" customHeight="1">
      <c r="A17" s="81" t="s">
        <v>383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66"/>
      <c r="M17" s="66"/>
      <c r="N17" s="66"/>
    </row>
    <row r="18" ht="30.75" customHeight="1"/>
  </sheetData>
  <sheetProtection/>
  <mergeCells count="15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workbookViewId="0" topLeftCell="A1">
      <selection activeCell="L18" sqref="L18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85" t="s">
        <v>384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8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S2" s="99" t="s">
        <v>385</v>
      </c>
    </row>
    <row r="3" spans="1:19" ht="22.5" customHeight="1">
      <c r="A3" s="43" t="s">
        <v>25</v>
      </c>
      <c r="S3" s="100" t="s">
        <v>26</v>
      </c>
    </row>
    <row r="4" spans="1:19" s="35" customFormat="1" ht="21.75" customHeight="1">
      <c r="A4" s="87" t="s">
        <v>59</v>
      </c>
      <c r="B4" s="88" t="s">
        <v>386</v>
      </c>
      <c r="C4" s="88" t="s">
        <v>387</v>
      </c>
      <c r="D4" s="21" t="s">
        <v>388</v>
      </c>
      <c r="E4" s="21"/>
      <c r="F4" s="21"/>
      <c r="G4" s="6" t="s">
        <v>389</v>
      </c>
      <c r="H4" s="88" t="s">
        <v>390</v>
      </c>
      <c r="I4" s="88" t="s">
        <v>391</v>
      </c>
      <c r="J4" s="87" t="s">
        <v>108</v>
      </c>
      <c r="K4" s="87"/>
      <c r="L4" s="87"/>
      <c r="M4" s="87"/>
      <c r="N4" s="87"/>
      <c r="O4" s="87"/>
      <c r="P4" s="87"/>
      <c r="Q4" s="87"/>
      <c r="R4" s="87"/>
      <c r="S4" s="87"/>
    </row>
    <row r="5" spans="1:19" s="35" customFormat="1" ht="26.25" customHeight="1">
      <c r="A5" s="87"/>
      <c r="B5" s="89"/>
      <c r="C5" s="89"/>
      <c r="D5" s="90" t="s">
        <v>79</v>
      </c>
      <c r="E5" s="90" t="s">
        <v>80</v>
      </c>
      <c r="F5" s="90" t="s">
        <v>81</v>
      </c>
      <c r="G5" s="9"/>
      <c r="H5" s="89"/>
      <c r="I5" s="89" t="s">
        <v>391</v>
      </c>
      <c r="J5" s="87" t="s">
        <v>62</v>
      </c>
      <c r="K5" s="10" t="s">
        <v>31</v>
      </c>
      <c r="L5" s="10"/>
      <c r="M5" s="10" t="s">
        <v>35</v>
      </c>
      <c r="N5" s="10" t="s">
        <v>37</v>
      </c>
      <c r="O5" s="10" t="s">
        <v>39</v>
      </c>
      <c r="P5" s="10" t="s">
        <v>41</v>
      </c>
      <c r="Q5" s="10" t="s">
        <v>43</v>
      </c>
      <c r="R5" s="10"/>
      <c r="S5" s="10" t="s">
        <v>46</v>
      </c>
    </row>
    <row r="6" spans="1:19" ht="49.5" customHeight="1">
      <c r="A6" s="87"/>
      <c r="B6" s="91"/>
      <c r="C6" s="91"/>
      <c r="D6" s="92"/>
      <c r="E6" s="92"/>
      <c r="F6" s="92"/>
      <c r="G6" s="12"/>
      <c r="H6" s="91"/>
      <c r="I6" s="91"/>
      <c r="J6" s="87"/>
      <c r="K6" s="13" t="s">
        <v>65</v>
      </c>
      <c r="L6" s="10" t="s">
        <v>66</v>
      </c>
      <c r="M6" s="10"/>
      <c r="N6" s="10"/>
      <c r="O6" s="10"/>
      <c r="P6" s="10"/>
      <c r="Q6" s="13" t="s">
        <v>65</v>
      </c>
      <c r="R6" s="13" t="s">
        <v>66</v>
      </c>
      <c r="S6" s="10"/>
    </row>
    <row r="7" spans="1:19" ht="51.75" customHeight="1">
      <c r="A7" s="93" t="s">
        <v>62</v>
      </c>
      <c r="B7" s="94"/>
      <c r="C7" s="95"/>
      <c r="D7" s="95"/>
      <c r="E7" s="95"/>
      <c r="F7" s="95"/>
      <c r="G7" s="95" t="s">
        <v>372</v>
      </c>
      <c r="H7" s="95"/>
      <c r="I7" s="95"/>
      <c r="J7" s="97">
        <f>SUM(K7:P7)</f>
        <v>0</v>
      </c>
      <c r="K7" s="97"/>
      <c r="L7" s="98"/>
      <c r="M7" s="98"/>
      <c r="N7" s="98"/>
      <c r="O7" s="98"/>
      <c r="P7" s="98"/>
      <c r="Q7" s="98"/>
      <c r="R7" s="98"/>
      <c r="S7" s="98"/>
    </row>
    <row r="8" spans="1:19" ht="42.75" customHeight="1">
      <c r="A8" s="95"/>
      <c r="B8" s="94"/>
      <c r="C8" s="95"/>
      <c r="D8" s="95"/>
      <c r="E8" s="95"/>
      <c r="F8" s="95"/>
      <c r="G8" s="95" t="s">
        <v>372</v>
      </c>
      <c r="H8" s="95"/>
      <c r="I8" s="95"/>
      <c r="J8" s="97">
        <f>SUM(K8:P8)</f>
        <v>0</v>
      </c>
      <c r="K8" s="97"/>
      <c r="L8" s="98"/>
      <c r="M8" s="98"/>
      <c r="N8" s="98"/>
      <c r="O8" s="98"/>
      <c r="P8" s="98"/>
      <c r="Q8" s="98"/>
      <c r="R8" s="98"/>
      <c r="S8" s="98"/>
    </row>
    <row r="9" spans="1:19" ht="51.75" customHeight="1">
      <c r="A9" s="95"/>
      <c r="B9" s="94"/>
      <c r="C9" s="95"/>
      <c r="D9" s="95"/>
      <c r="E9" s="95"/>
      <c r="F9" s="95"/>
      <c r="G9" s="95" t="s">
        <v>372</v>
      </c>
      <c r="H9" s="95"/>
      <c r="I9" s="95"/>
      <c r="J9" s="97">
        <f>SUM(K9:P9)</f>
        <v>0</v>
      </c>
      <c r="K9" s="97"/>
      <c r="L9" s="98"/>
      <c r="M9" s="98"/>
      <c r="N9" s="98"/>
      <c r="O9" s="98"/>
      <c r="P9" s="98"/>
      <c r="Q9" s="98"/>
      <c r="R9" s="98"/>
      <c r="S9" s="98"/>
    </row>
    <row r="10" spans="1:17" ht="31.5" customHeight="1">
      <c r="A10" s="96" t="s">
        <v>392</v>
      </c>
      <c r="B10" s="96"/>
      <c r="C10" s="96"/>
      <c r="D10" s="96"/>
      <c r="E10" s="96"/>
      <c r="F10" s="96"/>
      <c r="G10" s="96"/>
      <c r="H10" s="81"/>
      <c r="I10" s="81"/>
      <c r="J10" s="81"/>
      <c r="K10" s="81"/>
      <c r="L10" s="81"/>
      <c r="M10" s="81"/>
      <c r="N10" s="66"/>
      <c r="O10" s="66"/>
      <c r="P10" s="66"/>
      <c r="Q10" s="66"/>
    </row>
  </sheetData>
  <sheetProtection/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67" t="s">
        <v>393</v>
      </c>
      <c r="B1" s="67"/>
      <c r="C1" s="67"/>
    </row>
    <row r="2" spans="1:3" ht="21" customHeight="1">
      <c r="A2" s="67"/>
      <c r="B2" s="67"/>
      <c r="C2" s="68" t="s">
        <v>394</v>
      </c>
    </row>
    <row r="3" spans="1:3" ht="24.75" customHeight="1">
      <c r="A3" s="43" t="s">
        <v>25</v>
      </c>
      <c r="B3" s="43"/>
      <c r="C3" s="69" t="s">
        <v>26</v>
      </c>
    </row>
    <row r="4" spans="1:16" s="65" customFormat="1" ht="21.75" customHeight="1">
      <c r="A4" s="70" t="s">
        <v>395</v>
      </c>
      <c r="B4" s="71" t="s">
        <v>396</v>
      </c>
      <c r="C4" s="72"/>
      <c r="F4" s="73"/>
      <c r="P4" s="73"/>
    </row>
    <row r="5" spans="1:16" s="65" customFormat="1" ht="43.5" customHeight="1">
      <c r="A5" s="70"/>
      <c r="B5" s="74" t="s">
        <v>397</v>
      </c>
      <c r="C5" s="75" t="s">
        <v>398</v>
      </c>
      <c r="E5" s="76">
        <v>3.6</v>
      </c>
      <c r="F5" s="77">
        <v>0</v>
      </c>
      <c r="G5" s="77">
        <v>0.6</v>
      </c>
      <c r="H5" s="76">
        <v>3</v>
      </c>
      <c r="I5" s="77">
        <v>0</v>
      </c>
      <c r="J5" s="76">
        <v>3</v>
      </c>
      <c r="K5" s="76">
        <v>9.4</v>
      </c>
      <c r="L5" s="77">
        <v>0</v>
      </c>
      <c r="M5" s="77">
        <v>0.7</v>
      </c>
      <c r="N5" s="76">
        <v>8.7</v>
      </c>
      <c r="O5" s="77">
        <v>0</v>
      </c>
      <c r="P5" s="76">
        <v>8.7</v>
      </c>
    </row>
    <row r="6" spans="1:16" s="65" customFormat="1" ht="34.5" customHeight="1">
      <c r="A6" s="78" t="s">
        <v>399</v>
      </c>
      <c r="B6" s="79">
        <v>4.9</v>
      </c>
      <c r="C6" s="79">
        <f>SUM(C7:C9)</f>
        <v>5.3</v>
      </c>
      <c r="E6" s="73"/>
      <c r="G6" s="73"/>
      <c r="I6" s="73"/>
      <c r="J6" s="73"/>
      <c r="K6" s="73"/>
      <c r="L6" s="73"/>
      <c r="M6" s="73"/>
      <c r="N6" s="73"/>
      <c r="O6" s="73"/>
      <c r="P6" s="73"/>
    </row>
    <row r="7" spans="1:16" s="66" customFormat="1" ht="34.5" customHeight="1">
      <c r="A7" s="80" t="s">
        <v>400</v>
      </c>
      <c r="B7" s="79"/>
      <c r="C7" s="79"/>
      <c r="D7" s="81"/>
      <c r="E7" s="81"/>
      <c r="F7" s="81"/>
      <c r="G7" s="81"/>
      <c r="H7" s="81"/>
      <c r="I7" s="81"/>
      <c r="J7" s="81"/>
      <c r="K7" s="81"/>
      <c r="L7" s="81"/>
      <c r="M7" s="81"/>
      <c r="O7" s="81"/>
      <c r="P7" s="81"/>
    </row>
    <row r="8" spans="1:16" s="66" customFormat="1" ht="34.5" customHeight="1">
      <c r="A8" s="82" t="s">
        <v>401</v>
      </c>
      <c r="B8" s="79">
        <v>0.3</v>
      </c>
      <c r="C8" s="83">
        <v>0.3</v>
      </c>
      <c r="D8" s="81"/>
      <c r="E8" s="81"/>
      <c r="G8" s="81"/>
      <c r="H8" s="81"/>
      <c r="I8" s="81"/>
      <c r="J8" s="81"/>
      <c r="K8" s="81"/>
      <c r="L8" s="81"/>
      <c r="M8" s="81"/>
      <c r="O8" s="81"/>
      <c r="P8" s="81"/>
    </row>
    <row r="9" spans="1:16" s="66" customFormat="1" ht="34.5" customHeight="1">
      <c r="A9" s="82" t="s">
        <v>402</v>
      </c>
      <c r="B9" s="79">
        <f>SUM(B10:B11)</f>
        <v>4.6</v>
      </c>
      <c r="C9" s="79">
        <f>SUM(C10:C11)</f>
        <v>5</v>
      </c>
      <c r="D9" s="81"/>
      <c r="E9" s="81"/>
      <c r="H9" s="81"/>
      <c r="I9" s="81"/>
      <c r="L9" s="81"/>
      <c r="N9" s="81"/>
      <c r="P9" s="81"/>
    </row>
    <row r="10" spans="1:9" s="66" customFormat="1" ht="34.5" customHeight="1">
      <c r="A10" s="82" t="s">
        <v>403</v>
      </c>
      <c r="B10" s="79"/>
      <c r="C10" s="79"/>
      <c r="D10" s="81"/>
      <c r="E10" s="81"/>
      <c r="F10" s="81"/>
      <c r="G10" s="81"/>
      <c r="H10" s="81"/>
      <c r="I10" s="81"/>
    </row>
    <row r="11" spans="1:8" s="66" customFormat="1" ht="34.5" customHeight="1">
      <c r="A11" s="82" t="s">
        <v>404</v>
      </c>
      <c r="B11" s="79">
        <v>4.6</v>
      </c>
      <c r="C11" s="79">
        <v>5</v>
      </c>
      <c r="D11" s="81"/>
      <c r="E11" s="81"/>
      <c r="F11" s="81"/>
      <c r="G11" s="81"/>
      <c r="H11" s="81"/>
    </row>
    <row r="12" spans="1:22" ht="12.7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66"/>
    </row>
    <row r="13" spans="1:3" ht="24" customHeight="1">
      <c r="A13" s="84"/>
      <c r="B13" s="84"/>
      <c r="C13" s="84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38"/>
  <sheetViews>
    <sheetView showGridLines="0" showZeros="0" workbookViewId="0" topLeftCell="A7">
      <selection activeCell="Q10" sqref="Q10"/>
    </sheetView>
  </sheetViews>
  <sheetFormatPr defaultColWidth="6.83203125" defaultRowHeight="19.5" customHeight="1"/>
  <cols>
    <col min="1" max="1" width="43.83203125" style="36" customWidth="1"/>
    <col min="2" max="2" width="7.16015625" style="37" customWidth="1"/>
    <col min="3" max="3" width="9.16015625" style="37" customWidth="1"/>
    <col min="4" max="4" width="12" style="37" customWidth="1"/>
    <col min="5" max="5" width="47" style="37" customWidth="1"/>
    <col min="6" max="6" width="39.5" style="37" customWidth="1"/>
    <col min="7" max="195" width="6.83203125" style="38" customWidth="1"/>
    <col min="196" max="196" width="6.83203125" style="0" customWidth="1"/>
  </cols>
  <sheetData>
    <row r="1" spans="1:6" s="32" customFormat="1" ht="33" customHeight="1">
      <c r="A1" s="39" t="s">
        <v>405</v>
      </c>
      <c r="B1" s="40"/>
      <c r="C1" s="40"/>
      <c r="D1" s="40"/>
      <c r="E1" s="40"/>
      <c r="F1" s="40"/>
    </row>
    <row r="2" spans="1:6" s="32" customFormat="1" ht="15.75" customHeight="1">
      <c r="A2" s="41"/>
      <c r="B2" s="41"/>
      <c r="C2" s="41"/>
      <c r="D2" s="41"/>
      <c r="E2" s="41"/>
      <c r="F2" s="42" t="s">
        <v>406</v>
      </c>
    </row>
    <row r="3" spans="1:6" s="32" customFormat="1" ht="15" customHeight="1">
      <c r="A3" s="43" t="s">
        <v>25</v>
      </c>
      <c r="B3" s="43"/>
      <c r="C3" s="43"/>
      <c r="D3" s="44"/>
      <c r="E3" s="44"/>
      <c r="F3" s="45" t="s">
        <v>26</v>
      </c>
    </row>
    <row r="4" spans="1:6" s="33" customFormat="1" ht="18.75" customHeight="1">
      <c r="A4" s="46" t="s">
        <v>59</v>
      </c>
      <c r="B4" s="10" t="s">
        <v>407</v>
      </c>
      <c r="C4" s="10"/>
      <c r="D4" s="10"/>
      <c r="E4" s="10" t="s">
        <v>78</v>
      </c>
      <c r="F4" s="47" t="s">
        <v>397</v>
      </c>
    </row>
    <row r="5" spans="1:6" s="33" customFormat="1" ht="15" customHeight="1">
      <c r="A5" s="46"/>
      <c r="B5" s="10"/>
      <c r="C5" s="10"/>
      <c r="D5" s="10"/>
      <c r="E5" s="10"/>
      <c r="F5" s="47"/>
    </row>
    <row r="6" spans="1:6" s="34" customFormat="1" ht="25.5" customHeight="1">
      <c r="A6" s="46"/>
      <c r="B6" s="48" t="s">
        <v>79</v>
      </c>
      <c r="C6" s="48" t="s">
        <v>80</v>
      </c>
      <c r="D6" s="48" t="s">
        <v>81</v>
      </c>
      <c r="E6" s="10"/>
      <c r="F6" s="47"/>
    </row>
    <row r="7" spans="1:195" s="35" customFormat="1" ht="19.5" customHeight="1">
      <c r="A7" s="49" t="s">
        <v>70</v>
      </c>
      <c r="B7" s="50"/>
      <c r="C7" s="50"/>
      <c r="D7" s="50"/>
      <c r="E7" s="51" t="s">
        <v>62</v>
      </c>
      <c r="F7" s="52">
        <v>95.16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</row>
    <row r="8" spans="1:195" s="35" customFormat="1" ht="19.5" customHeight="1">
      <c r="A8" s="54"/>
      <c r="B8" s="55" t="s">
        <v>159</v>
      </c>
      <c r="C8" s="55"/>
      <c r="D8" s="55"/>
      <c r="E8" s="56" t="s">
        <v>68</v>
      </c>
      <c r="F8" s="57">
        <v>95.16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</row>
    <row r="9" spans="1:195" s="35" customFormat="1" ht="19.5" customHeight="1">
      <c r="A9" s="54"/>
      <c r="B9" s="55"/>
      <c r="C9" s="55" t="s">
        <v>160</v>
      </c>
      <c r="D9" s="55"/>
      <c r="E9" s="56" t="s">
        <v>161</v>
      </c>
      <c r="F9" s="57">
        <v>5.99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</row>
    <row r="10" spans="1:195" s="35" customFormat="1" ht="19.5" customHeight="1">
      <c r="A10" s="54"/>
      <c r="B10" s="55" t="s">
        <v>110</v>
      </c>
      <c r="C10" s="55" t="s">
        <v>110</v>
      </c>
      <c r="D10" s="55" t="s">
        <v>162</v>
      </c>
      <c r="E10" s="56" t="s">
        <v>163</v>
      </c>
      <c r="F10" s="57">
        <v>5.99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</row>
    <row r="11" spans="1:195" s="35" customFormat="1" ht="19.5" customHeight="1">
      <c r="A11" s="54"/>
      <c r="B11" s="55"/>
      <c r="C11" s="55" t="s">
        <v>170</v>
      </c>
      <c r="D11" s="55"/>
      <c r="E11" s="56" t="s">
        <v>171</v>
      </c>
      <c r="F11" s="57">
        <v>0.1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</row>
    <row r="12" spans="1:195" s="35" customFormat="1" ht="19.5" customHeight="1">
      <c r="A12" s="54"/>
      <c r="B12" s="55" t="s">
        <v>110</v>
      </c>
      <c r="C12" s="55" t="s">
        <v>110</v>
      </c>
      <c r="D12" s="55" t="s">
        <v>172</v>
      </c>
      <c r="E12" s="56" t="s">
        <v>173</v>
      </c>
      <c r="F12" s="57">
        <v>0.1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</row>
    <row r="13" spans="1:195" s="35" customFormat="1" ht="19.5" customHeight="1">
      <c r="A13" s="54"/>
      <c r="B13" s="55"/>
      <c r="C13" s="55" t="s">
        <v>174</v>
      </c>
      <c r="D13" s="55"/>
      <c r="E13" s="56" t="s">
        <v>175</v>
      </c>
      <c r="F13" s="57">
        <v>0.05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</row>
    <row r="14" spans="1:195" s="35" customFormat="1" ht="19.5" customHeight="1">
      <c r="A14" s="54"/>
      <c r="B14" s="55" t="s">
        <v>110</v>
      </c>
      <c r="C14" s="55" t="s">
        <v>110</v>
      </c>
      <c r="D14" s="55" t="s">
        <v>176</v>
      </c>
      <c r="E14" s="56" t="s">
        <v>177</v>
      </c>
      <c r="F14" s="57">
        <v>0.05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</row>
    <row r="15" spans="1:195" s="35" customFormat="1" ht="19.5" customHeight="1">
      <c r="A15" s="54"/>
      <c r="B15" s="55"/>
      <c r="C15" s="55" t="s">
        <v>184</v>
      </c>
      <c r="D15" s="55"/>
      <c r="E15" s="56" t="s">
        <v>185</v>
      </c>
      <c r="F15" s="57">
        <v>5.5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</row>
    <row r="16" spans="1:195" s="35" customFormat="1" ht="19.5" customHeight="1">
      <c r="A16" s="54"/>
      <c r="B16" s="55" t="s">
        <v>110</v>
      </c>
      <c r="C16" s="55" t="s">
        <v>110</v>
      </c>
      <c r="D16" s="55" t="s">
        <v>186</v>
      </c>
      <c r="E16" s="56" t="s">
        <v>187</v>
      </c>
      <c r="F16" s="57">
        <v>5.5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</row>
    <row r="17" spans="1:195" s="35" customFormat="1" ht="19.5" customHeight="1">
      <c r="A17" s="54"/>
      <c r="B17" s="55"/>
      <c r="C17" s="55" t="s">
        <v>188</v>
      </c>
      <c r="D17" s="55"/>
      <c r="E17" s="56" t="s">
        <v>189</v>
      </c>
      <c r="F17" s="57">
        <v>9.55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</row>
    <row r="18" spans="1:195" s="35" customFormat="1" ht="19.5" customHeight="1">
      <c r="A18" s="54"/>
      <c r="B18" s="55" t="s">
        <v>110</v>
      </c>
      <c r="C18" s="55" t="s">
        <v>110</v>
      </c>
      <c r="D18" s="55" t="s">
        <v>190</v>
      </c>
      <c r="E18" s="56" t="s">
        <v>191</v>
      </c>
      <c r="F18" s="57">
        <v>9.55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</row>
    <row r="19" spans="1:195" s="35" customFormat="1" ht="19.5" customHeight="1">
      <c r="A19" s="54"/>
      <c r="B19" s="55"/>
      <c r="C19" s="55" t="s">
        <v>204</v>
      </c>
      <c r="D19" s="55"/>
      <c r="E19" s="56" t="s">
        <v>205</v>
      </c>
      <c r="F19" s="57">
        <v>1.5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</row>
    <row r="20" spans="1:195" s="35" customFormat="1" ht="19.5" customHeight="1">
      <c r="A20" s="54"/>
      <c r="B20" s="55" t="s">
        <v>110</v>
      </c>
      <c r="C20" s="55" t="s">
        <v>110</v>
      </c>
      <c r="D20" s="55" t="s">
        <v>206</v>
      </c>
      <c r="E20" s="56" t="s">
        <v>207</v>
      </c>
      <c r="F20" s="57">
        <v>1.5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</row>
    <row r="21" spans="1:195" s="35" customFormat="1" ht="19.5" customHeight="1">
      <c r="A21" s="54"/>
      <c r="B21" s="55"/>
      <c r="C21" s="55" t="s">
        <v>208</v>
      </c>
      <c r="D21" s="55"/>
      <c r="E21" s="56" t="s">
        <v>209</v>
      </c>
      <c r="F21" s="57">
        <v>0.3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</row>
    <row r="22" spans="1:195" s="35" customFormat="1" ht="19.5" customHeight="1">
      <c r="A22" s="54"/>
      <c r="B22" s="55" t="s">
        <v>110</v>
      </c>
      <c r="C22" s="55" t="s">
        <v>110</v>
      </c>
      <c r="D22" s="55" t="s">
        <v>210</v>
      </c>
      <c r="E22" s="56" t="s">
        <v>211</v>
      </c>
      <c r="F22" s="57">
        <v>0.3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</row>
    <row r="23" spans="1:195" s="35" customFormat="1" ht="19.5" customHeight="1">
      <c r="A23" s="54"/>
      <c r="B23" s="55"/>
      <c r="C23" s="55" t="s">
        <v>212</v>
      </c>
      <c r="D23" s="55"/>
      <c r="E23" s="56" t="s">
        <v>213</v>
      </c>
      <c r="F23" s="57">
        <v>34.82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</row>
    <row r="24" spans="1:195" s="35" customFormat="1" ht="19.5" customHeight="1">
      <c r="A24" s="54"/>
      <c r="B24" s="55" t="s">
        <v>110</v>
      </c>
      <c r="C24" s="55" t="s">
        <v>110</v>
      </c>
      <c r="D24" s="55" t="s">
        <v>214</v>
      </c>
      <c r="E24" s="56" t="s">
        <v>215</v>
      </c>
      <c r="F24" s="57">
        <v>34.82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</row>
    <row r="25" spans="1:195" s="35" customFormat="1" ht="19.5" customHeight="1">
      <c r="A25" s="54"/>
      <c r="B25" s="55"/>
      <c r="C25" s="55" t="s">
        <v>216</v>
      </c>
      <c r="D25" s="55"/>
      <c r="E25" s="56" t="s">
        <v>217</v>
      </c>
      <c r="F25" s="57">
        <v>3.33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</row>
    <row r="26" spans="1:195" s="35" customFormat="1" ht="19.5" customHeight="1">
      <c r="A26" s="54"/>
      <c r="B26" s="55" t="s">
        <v>110</v>
      </c>
      <c r="C26" s="55" t="s">
        <v>110</v>
      </c>
      <c r="D26" s="55" t="s">
        <v>218</v>
      </c>
      <c r="E26" s="56" t="s">
        <v>219</v>
      </c>
      <c r="F26" s="57">
        <v>1.33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</row>
    <row r="27" spans="1:195" s="35" customFormat="1" ht="19.5" customHeight="1">
      <c r="A27" s="54"/>
      <c r="B27" s="55" t="s">
        <v>110</v>
      </c>
      <c r="C27" s="55" t="s">
        <v>110</v>
      </c>
      <c r="D27" s="55" t="s">
        <v>220</v>
      </c>
      <c r="E27" s="56" t="s">
        <v>221</v>
      </c>
      <c r="F27" s="57">
        <v>2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</row>
    <row r="28" spans="1:195" s="35" customFormat="1" ht="19.5" customHeight="1">
      <c r="A28" s="54"/>
      <c r="B28" s="55"/>
      <c r="C28" s="55" t="s">
        <v>222</v>
      </c>
      <c r="D28" s="55"/>
      <c r="E28" s="56" t="s">
        <v>223</v>
      </c>
      <c r="F28" s="57">
        <v>4.6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</row>
    <row r="29" spans="1:195" s="35" customFormat="1" ht="19.5" customHeight="1">
      <c r="A29" s="54"/>
      <c r="B29" s="55" t="s">
        <v>110</v>
      </c>
      <c r="C29" s="55" t="s">
        <v>110</v>
      </c>
      <c r="D29" s="55" t="s">
        <v>224</v>
      </c>
      <c r="E29" s="56" t="s">
        <v>225</v>
      </c>
      <c r="F29" s="57">
        <v>4.6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</row>
    <row r="30" spans="1:195" s="35" customFormat="1" ht="19.5" customHeight="1">
      <c r="A30" s="54"/>
      <c r="B30" s="55"/>
      <c r="C30" s="55" t="s">
        <v>226</v>
      </c>
      <c r="D30" s="55"/>
      <c r="E30" s="56" t="s">
        <v>227</v>
      </c>
      <c r="F30" s="57">
        <v>24.77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</row>
    <row r="31" spans="1:195" s="35" customFormat="1" ht="19.5" customHeight="1">
      <c r="A31" s="54"/>
      <c r="B31" s="55" t="s">
        <v>110</v>
      </c>
      <c r="C31" s="55" t="s">
        <v>110</v>
      </c>
      <c r="D31" s="55" t="s">
        <v>228</v>
      </c>
      <c r="E31" s="56" t="s">
        <v>229</v>
      </c>
      <c r="F31" s="57">
        <v>24.77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</row>
    <row r="32" spans="1:195" s="35" customFormat="1" ht="19.5" customHeight="1">
      <c r="A32" s="54"/>
      <c r="B32" s="55"/>
      <c r="C32" s="55" t="s">
        <v>230</v>
      </c>
      <c r="D32" s="55"/>
      <c r="E32" s="56" t="s">
        <v>231</v>
      </c>
      <c r="F32" s="57">
        <v>4.65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</row>
    <row r="33" spans="1:195" s="35" customFormat="1" ht="19.5" customHeight="1">
      <c r="A33" s="54"/>
      <c r="B33" s="55" t="s">
        <v>110</v>
      </c>
      <c r="C33" s="55" t="s">
        <v>110</v>
      </c>
      <c r="D33" s="55" t="s">
        <v>232</v>
      </c>
      <c r="E33" s="56" t="s">
        <v>233</v>
      </c>
      <c r="F33" s="57">
        <v>4.62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</row>
    <row r="34" spans="1:195" s="35" customFormat="1" ht="19.5" customHeight="1">
      <c r="A34" s="54"/>
      <c r="B34" s="55" t="s">
        <v>110</v>
      </c>
      <c r="C34" s="55" t="s">
        <v>110</v>
      </c>
      <c r="D34" s="55" t="s">
        <v>234</v>
      </c>
      <c r="E34" s="56" t="s">
        <v>235</v>
      </c>
      <c r="F34" s="57">
        <v>0.03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</row>
    <row r="35" spans="1:6" ht="19.5" customHeight="1">
      <c r="A35" s="58"/>
      <c r="B35" s="59"/>
      <c r="C35" s="59"/>
      <c r="D35" s="59"/>
      <c r="E35" s="60"/>
      <c r="F35" s="61"/>
    </row>
    <row r="36" spans="1:6" ht="19.5" customHeight="1">
      <c r="A36" s="62" t="s">
        <v>408</v>
      </c>
      <c r="D36" s="63"/>
      <c r="E36" s="63"/>
      <c r="F36" s="63"/>
    </row>
    <row r="37" spans="1:6" ht="19.5" customHeight="1">
      <c r="A37" s="64"/>
      <c r="B37" s="64"/>
      <c r="C37" s="64"/>
      <c r="D37" s="64"/>
      <c r="E37" s="64"/>
      <c r="F37" s="64"/>
    </row>
    <row r="38" spans="1:6" ht="11.25">
      <c r="A38" s="64"/>
      <c r="B38" s="64"/>
      <c r="C38" s="64"/>
      <c r="D38" s="64"/>
      <c r="E38" s="64"/>
      <c r="F38" s="64"/>
    </row>
  </sheetData>
  <sheetProtection/>
  <mergeCells count="6">
    <mergeCell ref="A3:C3"/>
    <mergeCell ref="A4:A6"/>
    <mergeCell ref="E4:E6"/>
    <mergeCell ref="F4:F6"/>
    <mergeCell ref="B4:D5"/>
    <mergeCell ref="A37:F38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Z11"/>
  <sheetViews>
    <sheetView showGridLines="0" showZeros="0" tabSelected="1" workbookViewId="0" topLeftCell="A4">
      <selection activeCell="AD11" sqref="AD11"/>
    </sheetView>
  </sheetViews>
  <sheetFormatPr defaultColWidth="9.33203125" defaultRowHeight="12.75" customHeight="1"/>
  <cols>
    <col min="1" max="1" width="12" style="1" customWidth="1"/>
    <col min="2" max="2" width="4.16015625" style="1" customWidth="1"/>
    <col min="3" max="4" width="8.83203125" style="1" customWidth="1"/>
    <col min="5" max="5" width="7.5" style="1" customWidth="1"/>
    <col min="6" max="6" width="6" style="1" customWidth="1"/>
    <col min="7" max="7" width="6.66015625" style="1" customWidth="1"/>
    <col min="8" max="8" width="6" style="1" customWidth="1"/>
    <col min="9" max="9" width="4.66015625" style="1" customWidth="1"/>
    <col min="10" max="10" width="4.83203125" style="1" customWidth="1"/>
    <col min="11" max="11" width="6.66015625" style="1" customWidth="1"/>
    <col min="12" max="12" width="6.33203125" style="1" customWidth="1"/>
    <col min="13" max="13" width="13.16015625" style="1" customWidth="1"/>
    <col min="14" max="14" width="8" style="1" customWidth="1"/>
    <col min="15" max="15" width="5.5" style="1" customWidth="1"/>
    <col min="16" max="16" width="6.33203125" style="1" customWidth="1"/>
    <col min="17" max="17" width="6.16015625" style="1" customWidth="1"/>
    <col min="18" max="18" width="5.5" style="1" customWidth="1"/>
    <col min="19" max="19" width="6" style="1" customWidth="1"/>
    <col min="20" max="20" width="9.16015625" style="1" customWidth="1"/>
    <col min="21" max="21" width="9.66015625" style="1" customWidth="1"/>
    <col min="22" max="22" width="9.16015625" style="1" customWidth="1"/>
    <col min="23" max="23" width="11.16015625" style="1" customWidth="1"/>
    <col min="24" max="24" width="11.5" style="1" customWidth="1"/>
    <col min="25" max="26" width="11.66015625" style="1" customWidth="1"/>
    <col min="27" max="16384" width="9.33203125" style="1" customWidth="1"/>
  </cols>
  <sheetData>
    <row r="1" spans="1:26" ht="22.5">
      <c r="A1" s="2" t="s">
        <v>409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8" t="s">
        <v>410</v>
      </c>
      <c r="X2" s="28"/>
      <c r="Y2" s="28"/>
      <c r="Z2" s="2"/>
    </row>
    <row r="3" spans="1:26" ht="12.75" customHeight="1">
      <c r="A3" s="3" t="s">
        <v>75</v>
      </c>
      <c r="B3" s="4" t="s">
        <v>76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9" t="s">
        <v>26</v>
      </c>
      <c r="X3" s="29"/>
      <c r="Y3" s="29"/>
      <c r="Z3" s="4"/>
    </row>
    <row r="4" spans="1:26" ht="16.5" customHeight="1">
      <c r="A4" s="5" t="s">
        <v>59</v>
      </c>
      <c r="B4" s="6" t="s">
        <v>370</v>
      </c>
      <c r="C4" s="7" t="s">
        <v>108</v>
      </c>
      <c r="D4" s="7"/>
      <c r="E4" s="7"/>
      <c r="F4" s="7"/>
      <c r="G4" s="7"/>
      <c r="H4" s="7"/>
      <c r="I4" s="7"/>
      <c r="J4" s="7"/>
      <c r="K4" s="7"/>
      <c r="L4" s="7"/>
      <c r="M4" s="6" t="s">
        <v>411</v>
      </c>
      <c r="N4" s="6" t="s">
        <v>412</v>
      </c>
      <c r="O4" s="16" t="s">
        <v>413</v>
      </c>
      <c r="P4" s="26"/>
      <c r="Q4" s="26"/>
      <c r="R4" s="30"/>
      <c r="S4" s="30"/>
      <c r="T4" s="31"/>
      <c r="U4" s="16" t="s">
        <v>414</v>
      </c>
      <c r="V4" s="26"/>
      <c r="W4" s="26"/>
      <c r="X4" s="30"/>
      <c r="Y4" s="30"/>
      <c r="Z4" s="31"/>
    </row>
    <row r="5" spans="1:26" ht="54" customHeight="1">
      <c r="A5" s="8"/>
      <c r="B5" s="9"/>
      <c r="C5" s="7" t="s">
        <v>62</v>
      </c>
      <c r="D5" s="10" t="s">
        <v>31</v>
      </c>
      <c r="E5" s="10"/>
      <c r="F5" s="10" t="s">
        <v>35</v>
      </c>
      <c r="G5" s="10" t="s">
        <v>37</v>
      </c>
      <c r="H5" s="10" t="s">
        <v>39</v>
      </c>
      <c r="I5" s="10" t="s">
        <v>41</v>
      </c>
      <c r="J5" s="10" t="s">
        <v>43</v>
      </c>
      <c r="K5" s="10"/>
      <c r="L5" s="10" t="s">
        <v>46</v>
      </c>
      <c r="M5" s="9"/>
      <c r="N5" s="9"/>
      <c r="O5" s="6" t="s">
        <v>415</v>
      </c>
      <c r="P5" s="6" t="s">
        <v>416</v>
      </c>
      <c r="Q5" s="6" t="s">
        <v>417</v>
      </c>
      <c r="R5" s="6" t="s">
        <v>418</v>
      </c>
      <c r="S5" s="6" t="s">
        <v>419</v>
      </c>
      <c r="T5" s="6" t="s">
        <v>420</v>
      </c>
      <c r="U5" s="6" t="s">
        <v>415</v>
      </c>
      <c r="V5" s="6" t="s">
        <v>416</v>
      </c>
      <c r="W5" s="6" t="s">
        <v>417</v>
      </c>
      <c r="X5" s="6" t="s">
        <v>418</v>
      </c>
      <c r="Y5" s="6" t="s">
        <v>419</v>
      </c>
      <c r="Z5" s="6" t="s">
        <v>420</v>
      </c>
    </row>
    <row r="6" spans="1:26" ht="79.5" customHeight="1">
      <c r="A6" s="11"/>
      <c r="B6" s="12"/>
      <c r="C6" s="7"/>
      <c r="D6" s="13" t="s">
        <v>65</v>
      </c>
      <c r="E6" s="10" t="s">
        <v>66</v>
      </c>
      <c r="F6" s="10"/>
      <c r="G6" s="10"/>
      <c r="H6" s="10"/>
      <c r="I6" s="10"/>
      <c r="J6" s="13" t="s">
        <v>65</v>
      </c>
      <c r="K6" s="13" t="s">
        <v>66</v>
      </c>
      <c r="L6" s="10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3" customHeight="1">
      <c r="A7" s="14"/>
      <c r="B7" s="14"/>
      <c r="C7" s="15">
        <f>C8+C9</f>
        <v>149.8</v>
      </c>
      <c r="D7" s="15">
        <f>D8+D9</f>
        <v>149.8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08" customHeight="1">
      <c r="A8" s="16" t="s">
        <v>70</v>
      </c>
      <c r="B8" s="17" t="s">
        <v>373</v>
      </c>
      <c r="C8" s="18">
        <v>42.8</v>
      </c>
      <c r="D8" s="19">
        <v>42.8</v>
      </c>
      <c r="E8" s="20"/>
      <c r="F8" s="20"/>
      <c r="G8" s="20"/>
      <c r="H8" s="20"/>
      <c r="I8" s="20"/>
      <c r="J8" s="20"/>
      <c r="K8" s="20"/>
      <c r="L8" s="20"/>
      <c r="M8" s="20" t="s">
        <v>421</v>
      </c>
      <c r="N8" s="20" t="s">
        <v>422</v>
      </c>
      <c r="O8" s="22" t="s">
        <v>423</v>
      </c>
      <c r="P8" s="27"/>
      <c r="Q8" s="27"/>
      <c r="R8" s="27"/>
      <c r="S8" s="27"/>
      <c r="T8" s="22"/>
      <c r="U8" s="22" t="s">
        <v>424</v>
      </c>
      <c r="V8" s="22"/>
      <c r="W8" s="22"/>
      <c r="X8" s="22"/>
      <c r="Y8" s="22"/>
      <c r="Z8" s="22"/>
    </row>
    <row r="9" spans="1:26" ht="162" customHeight="1">
      <c r="A9" s="21" t="s">
        <v>70</v>
      </c>
      <c r="B9" s="22" t="s">
        <v>375</v>
      </c>
      <c r="C9" s="23">
        <v>107</v>
      </c>
      <c r="D9" s="24">
        <v>107</v>
      </c>
      <c r="E9" s="20"/>
      <c r="F9" s="20"/>
      <c r="G9" s="20"/>
      <c r="H9" s="20"/>
      <c r="I9" s="20"/>
      <c r="J9" s="20"/>
      <c r="K9" s="20"/>
      <c r="L9" s="20"/>
      <c r="M9" s="20" t="s">
        <v>425</v>
      </c>
      <c r="N9" s="20" t="s">
        <v>422</v>
      </c>
      <c r="O9" s="22" t="s">
        <v>423</v>
      </c>
      <c r="P9" s="22" t="s">
        <v>426</v>
      </c>
      <c r="Q9" s="22" t="s">
        <v>427</v>
      </c>
      <c r="R9" s="22" t="s">
        <v>428</v>
      </c>
      <c r="S9" s="22" t="s">
        <v>429</v>
      </c>
      <c r="T9" s="22" t="s">
        <v>430</v>
      </c>
      <c r="U9" s="22" t="s">
        <v>431</v>
      </c>
      <c r="V9" s="22" t="s">
        <v>432</v>
      </c>
      <c r="W9" s="22" t="s">
        <v>433</v>
      </c>
      <c r="X9" s="22" t="s">
        <v>434</v>
      </c>
      <c r="Y9" s="22" t="s">
        <v>435</v>
      </c>
      <c r="Z9" s="22" t="s">
        <v>436</v>
      </c>
    </row>
    <row r="10" spans="1:26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12.75" customHeight="1">
      <c r="A11" s="25"/>
    </row>
  </sheetData>
  <sheetProtection/>
  <mergeCells count="27">
    <mergeCell ref="C4:L4"/>
    <mergeCell ref="O4:T4"/>
    <mergeCell ref="U4:Z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飘雨思风</cp:lastModifiedBy>
  <cp:lastPrinted>2018-01-26T05:37:19Z</cp:lastPrinted>
  <dcterms:created xsi:type="dcterms:W3CDTF">2017-01-26T02:06:17Z</dcterms:created>
  <dcterms:modified xsi:type="dcterms:W3CDTF">2018-02-08T01:35:32Z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2052-10.1.0.7210</vt:lpwstr>
  </property>
</Properties>
</file>