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44" firstSheet="35"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<sst xmlns="http://schemas.openxmlformats.org/spreadsheetml/2006/main" count="1485" uniqueCount="608">
  <si>
    <t>附件2</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</si>
  <si>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</si>
  <si>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</si>
  <si>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</si>
  <si>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</si>
  <si>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</si>
  <si>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</si>
  <si>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</si>
  <si>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</si>
  <si>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</si>
  <si>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</si>
  <si>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</si>
  <si>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</si>
  <si>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</si>
  <si>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</si>
  <si>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</si>
  <si>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</si>
  <si>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</si>
  <si>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</si>
  <si>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</si>
  <si>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</si>
  <si>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</si>
  <si>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</si>
  <si>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</si>
  <si>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</si>
  <si>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</si>
  <si>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</si>
  <si>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</si>
  <si>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</si>
  <si>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</si>
  <si>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</si>
  <si>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</si>
  <si>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</si>
  <si>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</si>
  <si>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</si>
  <si>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</si>
  <si>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</si>
  <si>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</si>
  <si>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</si>
  <si>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</si>
  <si>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</si>
  <si>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支    出    总    计</t>
  </si>
  <si>
    <t>按《人大汇报表》中的《预算收支总表》填列</t>
  </si>
  <si>
    <t>按《抚顺市财政局部门预算输出表》中的《支出汇总（按功能科目）总计》填列</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</si>
  <si>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</si>
  <si>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</si>
  <si>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</si>
  <si>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</si>
  <si>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</si>
  <si>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</si>
  <si>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</si>
  <si>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</si>
  <si>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</si>
  <si>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</si>
  <si>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</si>
  <si>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</si>
  <si>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</si>
  <si>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按《财力测算表》分别填列</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</si>
  <si>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</si>
  <si>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</si>
  <si>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</si>
  <si>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</si>
  <si>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</si>
  <si>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</si>
  <si>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</si>
  <si>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</si>
  <si>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</si>
  <si>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</si>
  <si>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</si>
  <si>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</si>
  <si>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</si>
  <si>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</si>
  <si>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</si>
  <si>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</si>
  <si>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</si>
  <si>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221</t>
  </si>
  <si>
    <t>住房保障支出</t>
  </si>
  <si>
    <t>01</t>
  </si>
  <si>
    <t>按《经济科目对应功能科目支出预算汇总表（按功能科目）》分单位填列</t>
  </si>
  <si>
    <t>说明 ：此表功能科目为样本，各部门按实际列支功能科目填写。</t>
  </si>
  <si>
    <t>2018年部门支出总体情况表（按功能科目）</t>
  </si>
  <si>
    <t>公开表5</t>
  </si>
  <si>
    <t>资金来源</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</si>
  <si>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</si>
  <si>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</si>
  <si>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</si>
  <si>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</si>
  <si>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</si>
  <si>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</si>
  <si>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</si>
  <si>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</si>
  <si>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</si>
  <si>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</si>
  <si>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</si>
  <si>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</si>
  <si>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</si>
  <si>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</si>
  <si>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</si>
  <si>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</si>
  <si>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</si>
  <si>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t>按《抚顺市财政局部门预算输出表》中的《支出汇总（按部门预算经济科目）总计》分单位填列（不含政府性基金收入及财政专户收入）</t>
  </si>
  <si>
    <r>
      <t>201</t>
    </r>
    <r>
      <rPr>
        <b/>
        <sz val="22"/>
        <rFont val="宋体"/>
        <family val="0"/>
      </rPr>
      <t>8</t>
    </r>
    <r>
      <rPr>
        <b/>
        <sz val="22"/>
        <rFont val="宋体"/>
        <family val="0"/>
      </rPr>
      <t>年部门一般公共预算基本支出表</t>
    </r>
  </si>
  <si>
    <t>公开表9</t>
  </si>
  <si>
    <t>按《抚顺市财政局部门预算输出表》中的《支出汇总（按功能科目）（基本支出）填列（不含政府性基金收入及财政专户收入）</t>
  </si>
  <si>
    <t>2018年部门一般公共预算基本支出情况表（按经济分类）</t>
  </si>
  <si>
    <t>公开表10</t>
  </si>
  <si>
    <t>2018年预算数</t>
  </si>
  <si>
    <t>人员经费</t>
  </si>
  <si>
    <t>公用经费</t>
  </si>
  <si>
    <t>一般公共预算基本支出合计</t>
  </si>
  <si>
    <t>302</t>
  </si>
  <si>
    <t xml:space="preserve">    办公费</t>
  </si>
  <si>
    <t xml:space="preserve">    物业管理费</t>
  </si>
  <si>
    <t xml:space="preserve">    差旅费</t>
  </si>
  <si>
    <t xml:space="preserve">    会议费</t>
  </si>
  <si>
    <t xml:space="preserve">    其他交通费用</t>
  </si>
  <si>
    <t>303</t>
  </si>
  <si>
    <t>按《抚顺市财政局部门预算输出表》中的《支出汇总（按部门预算经济科目）（基本支出）填列（不含政府性基金收入及财政专户收入）</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</si>
  <si>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</si>
  <si>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</si>
  <si>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</si>
  <si>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</si>
  <si>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</si>
  <si>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</si>
  <si>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</si>
  <si>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</si>
  <si>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</si>
  <si>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</si>
  <si>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t>注：如果此表无数，请在此注明“本部门没有需申报绩效考核的项目支出，故本表无数据”。</t>
  </si>
  <si>
    <r>
      <t>2018</t>
    </r>
    <r>
      <rPr>
        <b/>
        <sz val="18"/>
        <rFont val="宋体"/>
        <family val="0"/>
      </rPr>
      <t>年部门政府采购支出预算表</t>
    </r>
  </si>
  <si>
    <r>
      <t>公开表1</t>
    </r>
    <r>
      <rPr>
        <b/>
        <sz val="9"/>
        <rFont val="宋体"/>
        <family val="0"/>
      </rPr>
      <t>5</t>
    </r>
  </si>
  <si>
    <t>采购项目</t>
  </si>
  <si>
    <t>采购目录</t>
  </si>
  <si>
    <t>规格要求</t>
  </si>
  <si>
    <t>采购数量</t>
  </si>
  <si>
    <r>
      <t>注：如果此表无数，请在此注明“2018年</t>
    </r>
    <r>
      <rPr>
        <sz val="10"/>
        <rFont val="宋体"/>
        <family val="0"/>
      </rPr>
      <t>本部门没有政府采购预算支出，故本表无数据”。</t>
    </r>
  </si>
  <si>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</si>
  <si>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</si>
  <si>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</si>
  <si>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</si>
  <si>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</si>
  <si>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</si>
  <si>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</si>
  <si>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</si>
  <si>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</si>
  <si>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</si>
  <si>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</si>
  <si>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</si>
  <si>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</si>
  <si>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</si>
  <si>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</si>
  <si>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</si>
  <si>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</si>
  <si>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其中：公务用车购置费</t>
  </si>
  <si>
    <t>2018年部门一般公共预算机关运行经费明细表</t>
  </si>
  <si>
    <r>
      <t>公开表1</t>
    </r>
    <r>
      <rPr>
        <b/>
        <sz val="10"/>
        <rFont val="宋体"/>
        <family val="0"/>
      </rPr>
      <t>8</t>
    </r>
  </si>
  <si>
    <t>科目代码</t>
  </si>
  <si>
    <t>说明 ：机关和参公单位填报此表。</t>
  </si>
  <si>
    <t>按《抚顺市财政局部门预算输出表》中的《支出汇总（按部门预算经济科目）（基本支出）中的（商品和服务支出）填列（不含政府性基金收入及财政专户收入）</t>
  </si>
  <si>
    <t>2018年部门项目支出预算绩效目标情况表</t>
  </si>
  <si>
    <t>公开表19</t>
  </si>
  <si>
    <t>项目年度绩效目标</t>
  </si>
  <si>
    <t>项目实施
计划</t>
  </si>
  <si>
    <t>产出指标</t>
  </si>
  <si>
    <t>效益指标</t>
  </si>
  <si>
    <t>指标1</t>
  </si>
  <si>
    <t>指标2</t>
  </si>
  <si>
    <t>指标3</t>
  </si>
  <si>
    <t>指标4</t>
  </si>
  <si>
    <t>2018年度部门预算公开情况统计表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</si>
  <si>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</si>
  <si>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</si>
  <si>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</si>
  <si>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</si>
  <si>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</si>
  <si>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</si>
  <si>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</si>
  <si>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</si>
  <si>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</si>
  <si>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</si>
  <si>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</si>
  <si>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</si>
  <si>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</si>
  <si>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</si>
  <si>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</si>
  <si>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</si>
  <si>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</si>
  <si>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</si>
  <si>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</si>
  <si>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</si>
  <si>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</si>
  <si>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</si>
  <si>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</si>
  <si>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</si>
  <si>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</si>
  <si>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按《三公经费表》中的《三公总表》填列（剔除政府性基金收入、财政专户收入,由财力测算表查询）</t>
  </si>
  <si>
    <t>科目编码</t>
  </si>
  <si>
    <t>按《经济科目对应功能科目支出预算汇总表（按功能科目）》分单位填列</t>
  </si>
  <si>
    <t>按《经济科目对应功能科目支出预算汇总表（按功能科目）》分单位填列（行政事业性收入）</t>
  </si>
  <si>
    <t>按《经济科目对应功能科目支出预算汇总表（按功能科目）》分单位填列（政府性基金收入）</t>
  </si>
  <si>
    <t>按《人大汇报表》中的《预算收支总表》填列，《科目本》填列除财政拨款外非税收入的科目编码</t>
  </si>
  <si>
    <t>2018年部门（国有资本经营收入）国有资本经营预算支出表</t>
  </si>
  <si>
    <t>按《项目支出明细表（显示二级单位）》中的《2018年项目详细情报表）》分单位填列项目名称及项目详细内容</t>
  </si>
  <si>
    <t>市委组织部2018年部门预算和“三公”经费预算公开表</t>
  </si>
  <si>
    <t>市委组织部</t>
  </si>
  <si>
    <t>部门名称：市委组织部</t>
  </si>
  <si>
    <t>一般公共服务支出</t>
  </si>
  <si>
    <t xml:space="preserve">  组织事务</t>
  </si>
  <si>
    <t xml:space="preserve">  宣传事务</t>
  </si>
  <si>
    <t>201</t>
  </si>
  <si>
    <t>32</t>
  </si>
  <si>
    <t>33</t>
  </si>
  <si>
    <t>301</t>
  </si>
  <si>
    <t>30101</t>
  </si>
  <si>
    <t>30102</t>
  </si>
  <si>
    <t>30103</t>
  </si>
  <si>
    <t>30108</t>
  </si>
  <si>
    <t>30110</t>
  </si>
  <si>
    <t>30112</t>
  </si>
  <si>
    <t>30113</t>
  </si>
  <si>
    <t>30201</t>
  </si>
  <si>
    <t>30208</t>
  </si>
  <si>
    <t>30209</t>
  </si>
  <si>
    <t>30211</t>
  </si>
  <si>
    <t>30215</t>
  </si>
  <si>
    <t>30228</t>
  </si>
  <si>
    <t>30231</t>
  </si>
  <si>
    <t>30239</t>
  </si>
  <si>
    <t>30299</t>
  </si>
  <si>
    <t>30301</t>
  </si>
  <si>
    <t>30302</t>
  </si>
  <si>
    <t>30399</t>
  </si>
  <si>
    <t xml:space="preserve">  基本工资</t>
  </si>
  <si>
    <t xml:space="preserve">    基本工资（统发）</t>
  </si>
  <si>
    <t xml:space="preserve">  津贴补贴</t>
  </si>
  <si>
    <t xml:space="preserve">    津贴补贴（统发）</t>
  </si>
  <si>
    <t xml:space="preserve">    津贴补贴（非统发）</t>
  </si>
  <si>
    <t xml:space="preserve">  奖金</t>
  </si>
  <si>
    <t xml:space="preserve">    奖金（统发）</t>
  </si>
  <si>
    <t xml:space="preserve">  机关事业单位基本养老保险缴费</t>
  </si>
  <si>
    <t xml:space="preserve">    机关事业单位基本养老保险缴费（统发）</t>
  </si>
  <si>
    <t xml:space="preserve">  职工基本医疗保险缴费</t>
  </si>
  <si>
    <t xml:space="preserve">    职工基本医疗保险缴费（统发）</t>
  </si>
  <si>
    <t xml:space="preserve">  其他社会保障缴费</t>
  </si>
  <si>
    <t xml:space="preserve">    医保大病统筹（含风险调剂金）（统发）</t>
  </si>
  <si>
    <t xml:space="preserve">  住房公积金</t>
  </si>
  <si>
    <t xml:space="preserve">    住房公积金（统发）</t>
  </si>
  <si>
    <t xml:space="preserve">  办公费</t>
  </si>
  <si>
    <t xml:space="preserve">  取暖费</t>
  </si>
  <si>
    <t xml:space="preserve">    公用取暖费</t>
  </si>
  <si>
    <t xml:space="preserve">  物业管理费</t>
  </si>
  <si>
    <t xml:space="preserve">  差旅费</t>
  </si>
  <si>
    <t xml:space="preserve">  会议费</t>
  </si>
  <si>
    <t xml:space="preserve">  工会经费</t>
  </si>
  <si>
    <t xml:space="preserve">    工会经费（留存）</t>
  </si>
  <si>
    <t xml:space="preserve">  公务用车运行维护费</t>
  </si>
  <si>
    <t xml:space="preserve">    公务用车运行维护费（已车改）</t>
  </si>
  <si>
    <t xml:space="preserve">  其他交通费用</t>
  </si>
  <si>
    <t xml:space="preserve">  其他商品和服务支出</t>
  </si>
  <si>
    <t xml:space="preserve">    离退休人员公用经费</t>
  </si>
  <si>
    <t xml:space="preserve">  离休费</t>
  </si>
  <si>
    <t xml:space="preserve">    离休费（统发）</t>
  </si>
  <si>
    <t xml:space="preserve">    离休费（非统发）</t>
  </si>
  <si>
    <t xml:space="preserve">  退休费</t>
  </si>
  <si>
    <t xml:space="preserve">    退休费（统发）</t>
  </si>
  <si>
    <t xml:space="preserve">    退休费（非统发）</t>
  </si>
  <si>
    <t xml:space="preserve">  其他对个人和家庭的补助支出</t>
  </si>
  <si>
    <t xml:space="preserve">    其他对个人和家庭的补助（统发）</t>
  </si>
  <si>
    <t>工资福利支出</t>
  </si>
  <si>
    <t xml:space="preserve">  基本工资</t>
  </si>
  <si>
    <t xml:space="preserve">  </t>
  </si>
  <si>
    <t xml:space="preserve">    基本工资（统发）</t>
  </si>
  <si>
    <t xml:space="preserve">  津贴补贴</t>
  </si>
  <si>
    <t xml:space="preserve">    津贴补贴（统发）</t>
  </si>
  <si>
    <t xml:space="preserve">    津贴补贴（非统发）</t>
  </si>
  <si>
    <t xml:space="preserve">  奖金</t>
  </si>
  <si>
    <t xml:space="preserve">    奖金（统发）</t>
  </si>
  <si>
    <t xml:space="preserve">  机关事业单位基本养老保险缴费</t>
  </si>
  <si>
    <t xml:space="preserve">    机关事业单位基本养老保险缴费（统发）</t>
  </si>
  <si>
    <t xml:space="preserve">  职工基本医疗保险缴费</t>
  </si>
  <si>
    <t xml:space="preserve">    职工基本医疗保险缴费（统发）</t>
  </si>
  <si>
    <t xml:space="preserve">  其他社会保障缴费</t>
  </si>
  <si>
    <t xml:space="preserve">    医保大病统筹（含风险调剂金）（统发）</t>
  </si>
  <si>
    <t xml:space="preserve">  住房公积金</t>
  </si>
  <si>
    <t xml:space="preserve">    住房公积金（统发）</t>
  </si>
  <si>
    <t>商品和服务支出</t>
  </si>
  <si>
    <t xml:space="preserve">  办公费</t>
  </si>
  <si>
    <t xml:space="preserve">    办公费</t>
  </si>
  <si>
    <t xml:space="preserve">    办公费（项目）</t>
  </si>
  <si>
    <t xml:space="preserve">  印刷费</t>
  </si>
  <si>
    <t xml:space="preserve">    印刷费（项目）</t>
  </si>
  <si>
    <t xml:space="preserve">  邮电费</t>
  </si>
  <si>
    <t xml:space="preserve">    邮电费（项目）</t>
  </si>
  <si>
    <t xml:space="preserve">  取暖费</t>
  </si>
  <si>
    <t xml:space="preserve">    公用取暖费</t>
  </si>
  <si>
    <t xml:space="preserve">  物业管理费</t>
  </si>
  <si>
    <t xml:space="preserve">    物业管理费</t>
  </si>
  <si>
    <t xml:space="preserve">  差旅费</t>
  </si>
  <si>
    <t xml:space="preserve">    差旅费</t>
  </si>
  <si>
    <t xml:space="preserve">    差旅费（项目）</t>
  </si>
  <si>
    <t xml:space="preserve">  维修(护)费</t>
  </si>
  <si>
    <t xml:space="preserve">    维修（护）费（项目）</t>
  </si>
  <si>
    <t xml:space="preserve">  租赁费</t>
  </si>
  <si>
    <t xml:space="preserve">    租赁费（项目）</t>
  </si>
  <si>
    <t xml:space="preserve">  会议费</t>
  </si>
  <si>
    <t xml:space="preserve">    会议费</t>
  </si>
  <si>
    <t xml:space="preserve">    会议费（项目）</t>
  </si>
  <si>
    <t xml:space="preserve">  培训费</t>
  </si>
  <si>
    <t xml:space="preserve">    培训费（项目）</t>
  </si>
  <si>
    <t xml:space="preserve">  公务接待费</t>
  </si>
  <si>
    <t xml:space="preserve">    公务接待费（项目）</t>
  </si>
  <si>
    <t xml:space="preserve">  劳务费</t>
  </si>
  <si>
    <t xml:space="preserve">    劳务费（项目）</t>
  </si>
  <si>
    <t xml:space="preserve">  工会经费</t>
  </si>
  <si>
    <t xml:space="preserve">    工会经费（留存）</t>
  </si>
  <si>
    <t xml:space="preserve">  公务用车运行维护费</t>
  </si>
  <si>
    <t xml:space="preserve">    公务用车运行维护费（已车改）</t>
  </si>
  <si>
    <t xml:space="preserve">    公务用车运行维护费（项目）</t>
  </si>
  <si>
    <t xml:space="preserve">  其他交通费用</t>
  </si>
  <si>
    <t xml:space="preserve">    其他交通费用</t>
  </si>
  <si>
    <t xml:space="preserve">  其他商品和服务支出</t>
  </si>
  <si>
    <t xml:space="preserve">    离退休人员公用经费</t>
  </si>
  <si>
    <t xml:space="preserve">    其他商品和服务支出（项目）</t>
  </si>
  <si>
    <t>对个人和家庭的补助</t>
  </si>
  <si>
    <t xml:space="preserve">  离休费</t>
  </si>
  <si>
    <t xml:space="preserve">    离休费（统发）</t>
  </si>
  <si>
    <t xml:space="preserve">    离休费（非统发）</t>
  </si>
  <si>
    <t xml:space="preserve">  退休费</t>
  </si>
  <si>
    <t xml:space="preserve">    退休费（统发）</t>
  </si>
  <si>
    <t xml:space="preserve">    退休费（非统发）</t>
  </si>
  <si>
    <t xml:space="preserve">  其他对个人和家庭的补助支出</t>
  </si>
  <si>
    <t xml:space="preserve">    其他对个人和家庭的补助（统发）</t>
  </si>
  <si>
    <t xml:space="preserve">    其他对个人和家庭的补助（项目）</t>
  </si>
  <si>
    <t>资本性支出</t>
  </si>
  <si>
    <t xml:space="preserve">  办公设备购置</t>
  </si>
  <si>
    <t xml:space="preserve">    办公设备购置</t>
  </si>
  <si>
    <t xml:space="preserve">  信息网络及软件购置更新</t>
  </si>
  <si>
    <t xml:space="preserve">    信息网络及软件购置更新</t>
  </si>
  <si>
    <t>本部门没有纳入预算管理的行政事业性收费预算拨款收入，也没有使用纳入预算管理的行政事业性收费安排的支出，故本表无数据</t>
  </si>
  <si>
    <t>本部门没有纳入预算管理的政府性基金收入，也没有使用纳入预算管理的政府性基金收入安排的支出，故本表无数据</t>
  </si>
  <si>
    <t>本部门没有国有资本经营预算安排的支出，故本表无数据</t>
  </si>
  <si>
    <t xml:space="preserve">    干部考核专项</t>
  </si>
  <si>
    <t xml:space="preserve">    党建专项</t>
  </si>
  <si>
    <t xml:space="preserve">    业务会议</t>
  </si>
  <si>
    <t xml:space="preserve">    非公党建</t>
  </si>
  <si>
    <t xml:space="preserve">    信息化建设</t>
  </si>
  <si>
    <t xml:space="preserve">    党代表任期制和党代会常任制</t>
  </si>
  <si>
    <t xml:space="preserve">    干部教育培训经费</t>
  </si>
  <si>
    <t xml:space="preserve">    人才工作经费</t>
  </si>
  <si>
    <t xml:space="preserve">    定向招录公务员</t>
  </si>
  <si>
    <t xml:space="preserve">    “不忘初心，牢记使命”主题教育活动经费</t>
  </si>
  <si>
    <t xml:space="preserve">    社区服务群众专项经费</t>
  </si>
  <si>
    <t xml:space="preserve">    社区党建工作经费</t>
  </si>
  <si>
    <t xml:space="preserve">    离任村干部补助</t>
  </si>
  <si>
    <t xml:space="preserve">    到村任职大学生补贴</t>
  </si>
  <si>
    <t xml:space="preserve">    人才专项</t>
  </si>
  <si>
    <t>机关商品和服务支出43.2万元。1、办公经费31万元：（1）办公费5万元：①、省管干部年度考核工作材料印刷及考核用品3万元：包括印制全市干部大会材料、印制测评表、领导干部述职述廉及总结等材料及提供考核组备品。②、领导干部实绩考核工作1万元：用于全市工作实绩考核工作日常办公用品等。③挂职干部和援疆干部年度考核备品等1万元。2、差旅费13万元：（1）、干部考核经费9万元：用于挂职干部和援疆干部年度考核等，其中交通费5万元，食宿费2万元，差旅补助2万元。（2）、领导干部实绩考核工作经费4万元：用于全市绩效考核工作发生的交通费、住宿费、伙食费、出差补助等。3、印刷费7万元：（1）、年度考核测评数据处理系统4万元：预计印刷5万张票，每张0.8元。软件开发、技术服务、印刷等均由省委组织部指定的沈阳宏盛计算机技术有限公司提供，不需政府采购。（2）、领导干部实绩考核工作3万元：用于印刷考核方案、考核细则、考核办法、考核通报、简报等。4、会议费1万元：（1）、领导干部实绩考核工作1万元：用于召开相关会议费用。5、培训费1万元：（1）、领导干部实绩考核工作1万元：用于全市工作实绩考核培训。6、公务接待费2万元：（1）、省管干部年度考核工作接待省委考察组费用2万元：包括：考核组在抚期间住宿费、餐费、场地费及交通费。7、其他商品和服务支出2万元：（1)、年度考核测评数据处理系统2万元：①、软件开发、技术支持服务及维护费1.5万元。软件开发、技术服务、印刷等均由省委组织部指定的沈阳宏盛计算机技术有限公司提供，不需政府采购。②、制作市直班子评价表等模版费用0.5万元。软件开发、技术服务、印刷等均由省委组织部指定的沈阳宏盛计算机技术有限公司提供，不需政府采购。8、设备购置12.2万元：（1）办公设备购置2万元：领导干部个人有关事项报告查核信息专网服务器1台。（2）信息网络及软件购置更新10.2万元：领导干部个人有关事项报告查核信息专网管理平台7万元；联通公司主机托管1.8万元/年；VPN专线电路10M0.15万元*6=0.9万元/年；维保费用0.5万元/年。</t>
  </si>
  <si>
    <t>一、对个人和家庭的补助30万元。1、其他对个人和家庭的补助30万元：（1）奖励年度业绩突出村党组织书记20万元，20人*1万元。（2）奖励社区干部10万元：用于奖励年度业绩突出社区党组织书记，10人*1万元。二、机关商品和服务支出30万元。1、办公经费26.5万元：（1）租赁费4万元：用于“三向培养”工作租赁场地2万元；用于开展社区专职党务工作者培训工作租用场地费1万元；基层党组织书记培训场地租赁费1万元；（2）印刷费6.5万元：用于“三向培养”工作印刷或购买培训材料2万元；用于开展社区专职党务工作者培训工作印刷或购买培训材料1.5万元；基层党组织书记培训印刷或购买培训教材3万元；（3）差旅费15万元：用于“三向培养”工作学员交通费、食宿费3万元；用于开展社区专职党务工作者培训工作食宿交通费5万元；基层党组织书记培训学员交通费、食宿费7万元。（4）邮电费1万元：用于“三向培养”工作订阅《新农村》杂志。2、委托业务费3.5万元：劳务费3.5万元，用于“三向培养”工作培训讲课费1万元、社区专职党务工作者培训讲课费1.5万元、基层党组织书记培训讲课费1万元。</t>
  </si>
  <si>
    <t>机关商品和服务支出4万元：1、办公经费3万元：（1）印刷费1万元：全市组织工作会议、省委组织部来抚召开有关干部、基层组织建设、人才等工作会议材料印刷。（2）办公费2万元：①全市组织工作会议、省委组织部来抚召开有关干部、基层组织建设、人才等工作会议会务1万元。②省委组织部来抚召开有关干部、基层组织建设、人才等工作会议接待等1万元。2、培训费1万元：全市组织工作会议调研培训费。</t>
  </si>
  <si>
    <t>机关商品和服务支出30.5万元。1、办公经费7.5万元。（1）邮电费6.5万元：为非公企业和社会组织党组织订阅党建工作杂志6.5万元。（2）办公费1万元：抚顺非公党建指导服务中心打印复印传真设备维修及购买各类耗材，全年中心设备突发维护保养费用等1万元。2、其他商品和服务支出14万元：“三建三送”工作经费14万元。根据工作实际，扶持帮助20个非公企业和社会组织党组织建活动场所和宣传专栏。3、培训费8万元：主要用于面向非公企业出资人、社会组织负责人、非公企业和社会组织党组织书记，组织开展学习贯彻十九大精神、“弘扬雷锋精神深化两学一做”大型主题培训班，组织赴党建先进地区专项培训，开展非公企业和社会组织党组织书记专题培训班，开展“微讲堂”及“送培训进基层”定向培训。4、维修（护）费1万元。抚顺非公党建指导服务中心设施设备维护管理费用1万元：主要用于修复中心室内因暖气改造造成的设施及立面损毁部分修复，党建工作宣传板的即时更新，中心LED灯带、照明设施、门窗座椅等维修更换。</t>
  </si>
  <si>
    <t>一、机关商品和服务支出29.6万元。1、维修（护）费21万元：（1）硬件设备维护更新4万元（空调、服务器、计算机、网络、安全等设备的维护）（政府采购）。（2）“大组工网”系统维护5万元（含4区3县）。有合同。（3）抚顺组织工作网网站及局域网维护3万元。有合同。（4）人员信息系统维护4万元（干部信息系统、党组织党员信息系统、公务员信息系统、数字档案管理系统）。有合同。（5）干部档案室设备维护及干部档案常用备品5万元。2、培训费1万元：信息化培训经费1万元，用于公务员和党员信息系统培训支出。3、委托业务费7.6万元：劳务费7.6万元，市本级网宣员补助7.6万元。300元*21人*12个月。二、机关资本性支出3.7万元：信息网络及软件购置更新：为全市网宣员购置无线网卡及年费3.7万元。1000元*37人。</t>
  </si>
  <si>
    <t>机关商品和服务支出45万元。1、委托业务费23万元：党代表培训费23万元。委托培训机构对基层一线专业技术人员和先进模范人物代表进行培训，兼部分领导干部，（拟培训50人，党校学习2天、省外学习5天。培训费、资料费、交通费、伙食费等约5000元/人）。2、邮电费5万元：用于购买党代表学习资料和书籍。3、印刷费2万元：印刷党代表手册和会议材料等。4、其他商品和服务支出15万元：用于县区和市直单位所属党代表的管理、培训、视察、调研、开展联系群众活动及表彰等。</t>
  </si>
  <si>
    <t>一、机关商品和服务支出88万元。1、差旅费19.3万元：（1）辽宁江苏、抚顺徐州人才对口合作及招聘工作差旅费、补助费等6万元。（2）大连海创周等集中性人才引进活动工作差旅费、补助费等0.5万元。(3）按照省委组织部要求，对省选调生、大学生村官进行岗前培训，食宿每人800元，共60人（60人*800元/人）合计4.8万元。（4）举办农村实用人才培训,食宿每人800元,共100人（100人*800元/人），合计8万元。2、办公经费7.4万元：（1）印刷费4.4万元：①辽宁江苏、抚顺徐州人才对口合作及招聘工作资料印刷费1万元。②大连海创周等集中性人才引进活动工作资料印刷费0.5万元。③按照省委组织部要求，对省选调生、大学生村官进行岗前培训，学习资料每人200元，共60人（60人*200元/人）合计1.2万元。④编发《抚顺人才工作》刊物，其中印刷费0.7万元。⑤举办农村实用人才培训，学习资料每人100元，共100人（100人*100元/人），合计1万元。（2）慰问费3万元：①春节走访慰问优秀人才代表3万元（30人*1000元/人）。3、其他商品和服务支出58.5万元：（1）其他商品和服务支出58.5万元：①辽宁江苏、抚顺徐州人才对口合作及招聘工作会展经费1万元。②大连海创周等集中性人才引进活动工作会展经费1万元。③组织全市生产科研一线高端人才健康体检25万（250人*1000元/人）；④人才考察调研、项目对接智力支持行动、柔性引智等经费1.5万元。⑤教育人才专项资金30万，用于奖励教育系统优秀人才（具体由市教育局组织实施）。4、委托业务费2.8万元：（1）劳务费2.8万元：①举办农村实用人才培训外聘教师讲课费1万元。②按照省委组织部要求，对省选调生、大学生村官进行岗前培训,其中外聘教师讲课费1万元。③编发《抚顺人才工作》刊物，特约记者稿费0.8万元。二、机关资本性支出2万元。信息网络及软件购置更新2万元：“抚顺人才工作网站”建设维护费2万元，其中，网站重建及维护费1.5万元，人才微信公众号建设费0.5万元。</t>
  </si>
  <si>
    <t>机关商品和服务支出20万元。其他商品和服务支出20万元：1、大学生村官定向招录公务员工作10万。用于考试备品、考场租赁、租车费、交通费、考官及工作人员补助费、住宿费、餐费及宣传费等。2、优秀村书记、社区书记定向招录公务员工作10万。用于考试备品、考场租赁、租车费、交通费、考官及工作人员补助费、住宿费、餐费及宣传费等。</t>
  </si>
  <si>
    <t xml:space="preserve">一、机关商品和服务支出95万元。1、办公经费70万元：（1）邮电费25万元：学习资料费20万元，活动相关文件、简报、领导讲话的邮寄5万元。（2）印刷费15万元：活动相关文件、简报、领导讲话的印刷。（3）办公费5万元：耗材采购，用于为活动办公室拟抽调工作人员配备相关设备耗材、办公用品等。（4）差旅费25万元：活动全程督导、检查及调研产生的差旅等费用15万元，活动期间借调人员食宿费10万元。2、会议费8万元：用于召开动员会、阶段会、总结会等相关会议产生的费用。3、公务用车运行维护费5万元：保障活动所需机要、通信车辆费用。4、培训费7万元：培训各级参与主题教育活动工作人员。5、其他商品和服务支出5万元：活动图册、音像材料、条幅、展板制作等。二、机关资本性支出15万元。办公设备购置：用于为活动办公室拟抽调工作人员配备电脑、打印机、复印机、传真机、电话、办公桌椅、资料柜等。
</t>
  </si>
  <si>
    <t>机关商品和服务支出626万元。其他商品和服务支出626万元：按照《中共抚顺市委印发关于贯彻落实&lt;中共辽宁省委关于落实全面从严治党要求推进党的基层组织建设全面进步全面过硬的决定&gt;的主要任务和具体措施的通知》（抚委发〔2015〕7号），市财政按照每个社区每年2万元标准下拨服务群众专项经费，各县区和开发区按照每个社区每年8万元标准下拨服务群众专项经费，2018年新增2个社区，共计313个社区。</t>
  </si>
  <si>
    <t>机关商品和服务支出184.8万元。其他商品和服务支出184.8万元：按照《关于对社区党建工作经费予以补助的通知》（辽组通字[2012]51号）文件要求，以每个社区每年不低于2万元的标准，把社区党组织工作和活动经费纳入地方财政预算，并做到逐年合理递增。省财政按照我市313个社区，每个社区6000元标准，下拨187.8万元。市财政按照新抚、望花、东洲、顺城，每个社区7000元标准，下拨184.8万元。三县和开发区，按照每个社区1.4万元标准，新抚、望花、东洲、顺城按每个社区7000元标准下拨252万元。</t>
  </si>
  <si>
    <t>对个人和家庭的补助140.81万元。其他对个人和家庭的补助140.81万：按照市委《关于加强农村基层组织建设的实施意见》（抚委发〔2010〕2号）的精神，我市要建立离任村干部定期生活补助制度。对男年满60周岁、女年满55周岁的离任村党组织书记、村委会主任实行定期生活补助。市财政承担补助资金总额的30％，下拨140.8059万元。县区财政承担补助资金总额的70％，下拨328.5477万元。</t>
  </si>
  <si>
    <t>一、机关商品和服务支出2万元：委托业务费2万元，支付市人才中心代办大学生村官保险劳务费2万元。二、对个人和家庭的补助118万元：其他对个人和家庭的补助补助118万，2016、2017年65名大学生村官工作和生活补贴、保险等经费共计118万元。</t>
  </si>
  <si>
    <t>机关商品和服务支出200万元：1、其他商品和服务支出200万元：（1）引进急需紧缺的高级人才、专门人才、实用人才和优秀高校毕业生补助资金150万；（2）激励稳定本土人才资金30万元；（3）加强创新创业等载体平台建设20万元。</t>
  </si>
  <si>
    <t xml:space="preserve">一、机关资本性支出15万元。1、设备购置15万元：（1）信息网络及软件购置更新15万元：①根据全国干部教育培训工作会议关于“创新培训手段，加快建设干部教育培训网络平台，大力推广网络培训”要求，每年购买更新在线学习课件和学习资料10万元。②利用网络进行干部在线培训、干部调训和学分制考核。每年购买更新计算机设备、服务器维护与升级、域名注册、宽带租用、网站功能开发、系统安全检测与升级等费用5万元。 二、机关商品和服务支出50万元。1、办公经费10万元：（1）差旅费10万元：举办“高层论坛”邀请国内外知名专家、学者就经济和社会发展，以及干部队伍建设的重大问题，来抚进行高层次讲座。每年计划举办10期左右，差旅费、住宿接待费等。2、委托业务费10万元：（1）劳务费10万元：举办“高层论坛”邀请国内外知名专家、学者就经济和社会发展，以及干部队伍建设的重大问题，来抚进行高层次讲座。每年计划举办10期左右，每期讲课费。3、培训费30万元：（1）按照“分类培训、自主选学”的要求，采取内聘和外请专家、外出培训、读书学习相结合的方式，围绕党的建设、城市转型、稳定和谐、突发事件应对、媒体管理、招商引资、抚顺经济、新城建设等开辟专题，开展实务培训和专题学习。主要用于专题开发、学习资料（图书）的购买与编印、专家讲课费、专家和参训学员的差旅住宿等费用30万元。
</t>
  </si>
  <si>
    <t>抚顺市委组织部</t>
  </si>
  <si>
    <t xml:space="preserve">  “不忘初心，牢记使命”主题教育活动经费</t>
  </si>
  <si>
    <t xml:space="preserve">  信息化建设</t>
  </si>
  <si>
    <t>办公费5万元：耗材采购，用于为活动办公室拟抽调工作人员配备相关设备耗材、办公用品等。</t>
  </si>
  <si>
    <t>3020101</t>
  </si>
  <si>
    <t>3020804</t>
  </si>
  <si>
    <t>3020901</t>
  </si>
  <si>
    <t>3021101</t>
  </si>
  <si>
    <t>3021501</t>
  </si>
  <si>
    <t>3022802</t>
  </si>
  <si>
    <t>3023101</t>
  </si>
  <si>
    <t>3023901</t>
  </si>
  <si>
    <t>3029902</t>
  </si>
  <si>
    <t>全市党员深入学习十九大报告精神</t>
  </si>
  <si>
    <t>全年</t>
  </si>
  <si>
    <t>十九大报告得到良好贯彻落实</t>
  </si>
  <si>
    <t>完成部分基层党代表的培训，计划上下半年各安排1次。组织部分党代表开展至少一次调研视察活动。改建、升级“两代表一委员”工作室。</t>
  </si>
  <si>
    <t>通过学习培训，使代表素质和履职能力有所提高。</t>
  </si>
  <si>
    <t>通过学习培训，使代表素质和履职能力有所提高。</t>
  </si>
  <si>
    <t>依托工作室开展接待和联系服务党员群众，为党员群众解决实际问题。</t>
  </si>
  <si>
    <t>主要工作计划：
1、结合基层党组织阵地建设，推进“两代表一委员”工作室的建立、规范和升级。
2、采用“请进来”、“走出去”的方式，组织代表开展学习培训。
3、组织开展党代表调研视察和提议活动。</t>
  </si>
  <si>
    <t>全市评选20名业绩突出村党组织书记，每人奖励1万元。</t>
  </si>
  <si>
    <t>培训“三向培养”对象50人，为培养对象订阅《新农业杂志》2683册。</t>
  </si>
  <si>
    <t>全市评选10名业绩突出社区党组织书记，每人奖励1万元。</t>
  </si>
  <si>
    <t>全市培训60名社区专职党务干部。</t>
  </si>
  <si>
    <t>激励全市村党组织书记干事创业，形成创先争优良好局面。</t>
  </si>
  <si>
    <t>培养优秀农村实用人才，为农村基层组织储备一批高质量后备力量。</t>
  </si>
  <si>
    <t>激励全市社区党组织书记干事创业，形成创先争优良好局面。</t>
  </si>
  <si>
    <t>提升社区专职党务工作者服务能力，更好地服务城区党员和群众</t>
  </si>
  <si>
    <t>主要工作计划：
1、按照省委组织部要求，会同市财政局制定下发落实大学生村官配套资金的文件。
2、文件出台后，按照文件要求发放大学生村官工作生活补贴，缴纳各类所需保险。</t>
  </si>
  <si>
    <t>按照省委组织部要求，会同市财政局制定下发落实大学生村官配套资金的文件。文件出台后，按照文件要求发放大学生村官工作生活补贴，缴纳各类所需保险。</t>
  </si>
  <si>
    <t>为落实好大学生村官待遇保障提供政策依据和支持。</t>
  </si>
  <si>
    <t>按照省委组织部要求，及时足额放发大学生村官工作生活补贴，按照有关要求缴纳各类保险，为大学生村官干事创业解决后顾之忧。</t>
  </si>
  <si>
    <t>严格按照省级公务员管理部门的统一部署时间开展：大学生村官定向招录公务员工作，预计开始时间：2017年下半年，完成时间：2019年3月；优秀村书记、社区书记定向招录公务员工作，预计开始时间：2017年下半年，完成时间：2019年3月。</t>
  </si>
  <si>
    <t>完成约50名大学生村官定向招录公务员工作。</t>
  </si>
  <si>
    <t>完成约100名优秀村书记、社区书记定向招录公务员工作。</t>
  </si>
  <si>
    <t>严格按照上级公务员管理部门规定时限完成定向招录工作。</t>
  </si>
  <si>
    <t>实现大学生村官定向招录公务员工作零上访。</t>
  </si>
  <si>
    <t>实现优秀村书记、社区书记定向招录公务员工作零上访。</t>
  </si>
  <si>
    <t>订阅党建刊物，为非公企业和社会组织党组织开展工作提供参考和依据。开展“三建三送”，贯彻省、市委关于加强基层党组织规范化建设相关文件精神和要求，加强非公企业和社会组织党组织规范化建设。开展教育培训，提升非公企业出资人、社会组织负责人、党组织书记、党务工作者思想认识和党建工作能力。夯实非公党建工作主阵地，强化中心功能和作用发挥，更好的服务企业、服务发展。选树典型，激发干劲，发挥好明星党组织示范引领作用，逐步推进全市非公领域党建工作全面提升。推进互联网技术在党建工作中的深入应用，搭建智慧化党建平台，探索网络化、信息化党建工作新模式。</t>
  </si>
  <si>
    <t>1、为非公企业和社会组织党组织订阅党建工作杂志，开始时间：2018年12月，完成时间：2018年12月；2、开展“三建三送”工作，开始时间：2018年1月，完成时间：2016年12月；3、专题教育培训，开始时间：2018年1月，完成时间：2018年12月；4、抚顺非公党建指导服务中心设备维护保养，开始时间：2018年1月，完成时间：2018年12月；5、明星党组织评选，开始时间：2018年9月，完成时间：2018年11月；6、“智慧党建”平台建设，开始时间：2018年4月，完成时间：2018年12月；</t>
  </si>
  <si>
    <t>为非公企业和社会组织党组织订阅党建工作杂志及参考刊物500份。</t>
  </si>
  <si>
    <t>扶持帮助20个非公企业和社会组织党组织建活动场所和宣传专栏，为20个非公企业和社会组织党组织送牌匾、党旗、图书。</t>
  </si>
  <si>
    <t>面向非公企业和社会组织开展各类培训30期，提升党组织书记及党务工作者素质能力。</t>
  </si>
  <si>
    <t>加强抚顺非公党建指导服务中心建设。</t>
  </si>
  <si>
    <t>加强对非公企业党建工作指导，为非公企业党组织开展工作提供参考书籍，增强非公党建工作的指导性、针对性和系统性。</t>
  </si>
  <si>
    <t>提升非公党组织工作干劲，推动非公党组织阵地规范化建设，提升非公党组织文化建设水平。</t>
  </si>
  <si>
    <t>通过选树典型，发挥示范引领作用，推进全市非公党建工作</t>
  </si>
  <si>
    <t>组织市直副处级以上领导干部每年完成不少于50学时的在线学习任务，县区副科级以上领导干部完成80学时的在线学习任务，共培训6600人左右。同时，利用网络系统推进干部教育培训信息化建设，开展网上调训和学分制考核。邀请国内外知名专家、学者就经济和社会发展，以及干部队伍建设的重大问题来抚讲座，举办10期左右，培训3000人左右。采取内聘和外请专家与外出培训相结合的方式，围绕党的建设、城市转型、稳定和谐、突发事件应对等内容开设专题，举办专题培训班10期左右，培训2000人左右。同时，编印、购买学习资料，组织干部开展读书学习。</t>
  </si>
  <si>
    <t xml:space="preserve">1、抚顺市干部在线中心运营，开始时间：2018年1月，完成时间：2018年12月；2、举办“高层论坛”，开始时间：2018年1月，完成时间：2018年12月；3、专题培训和读书学习，开始时间：2018年1月，完成时间：2018年12月。  </t>
  </si>
  <si>
    <t>使全市广大干部理想信念更加坚定、理论素养不断提高、党性修养切实增强、工作作风明显改进、德才素质和履职能力明显提升，推动城市转型发展的能力显著增强。</t>
  </si>
  <si>
    <t>做好省管干部考核前材料印刷及会务相关工作。做好省管干部考察期间接待工作。配合省委组织部完成我市省管干部年度考核工作，并上报相关材料。完成援疆干部年度考核工作。做好2017年考核情况的收尾工作。细化落实2018年工作实绩考核实施方案和实施细则。开展平时考核、年终考核、调研。召开全市工作实绩考核工作会和培训会。完成全市103家市直部门年度考核。提升市直部门、单位领导班子和干部队伍建设水平。发挥好市直部门和单位的服务主体作用。</t>
  </si>
  <si>
    <t>省管干部、援疆干部年度考核工作年底前完成。绩效考核：1-4月份完成上一年度考核工作收尾工作；4-6月份牵头制定年度工作实绩考核实施方案、细则；召开全市工作实绩考核会议；开展考核业务培训；7月份开展半年考核；10月份开展三季度考核；12月份开展年终考核；1-12月份不定期开展调研。市直部门年度考核:1、2017.12研究制定市直部门、单位领导班子和领导干部2017年度考核工作方案，下发考核通知，提前做好考核的相关准备工作；2、2018.01-2018.02组织年度考核，各考核组形成考核情况报告；3、2018.03汇总、统计、分析考核情况，形成量化分析表和综合报告。</t>
  </si>
  <si>
    <t>形成领导干部述职述廉报告及总结。</t>
  </si>
  <si>
    <t>根据省委组织部通知要求按时完成我市省管干部年度考核。</t>
  </si>
  <si>
    <t>按时限高质量完成援疆干部年度考核。</t>
  </si>
  <si>
    <t>形成援疆干部考核相关材料。</t>
  </si>
  <si>
    <t>提高领导工作热情，促进经济社会发展，提升人民群众满意度。</t>
  </si>
  <si>
    <t>通过考核激发援疆干部干事创业活力。</t>
  </si>
  <si>
    <t>通过考核了解援疆干部动态，为服务好援疆干部提供依据。</t>
  </si>
  <si>
    <t>推动我市援疆工作再上新台阶</t>
  </si>
  <si>
    <t>1、2017年8月，市财政下拨各县区。2、2017年11月，各县区下拨至各乡镇。3、2017年12月底，发至离任正职村干部手中。</t>
  </si>
  <si>
    <t>按照每人每月120元、160元、220元的标准为全市2355名离任正职村干部发放生活补助。</t>
  </si>
  <si>
    <t>为村干部解决后顾之忧。</t>
  </si>
  <si>
    <t>调动在职村干部工作积极性，激励村干部干事创业。</t>
  </si>
  <si>
    <t>按照省委、市委有关要求，开展辽宁江苏、抚顺徐州人才对口合作及人才引进工作。培训100名农村实用人才，每人培训费用1200元。培训60名大学生村官（选聘生）和省选调生，每人培训费用1200元。组织全市250名生产科研一线高端人才健康体检，每人体检费用1000元；走访慰问优秀人才代表30人，慰问金每人1000元。</t>
  </si>
  <si>
    <t>主要工作计划：1、按照省委组织部要求时间节点，开展人才对口合作及人才引进工作。2、2018年年底前，举办农村实用人才、选调生和大学生村官培训。3、2018年10月前，组织全市生产科研一线高端人才进行健康体检；年底前，走访慰问优秀人才代表。</t>
  </si>
  <si>
    <t>围绕“一极五业”发展需求实际，引进急需紧缺专业人才，为经济社会发展提供人才支撑。</t>
  </si>
  <si>
    <t>加强全市农村实用人才队伍建设，培养农村致富带头人。</t>
  </si>
  <si>
    <t>提升“双选生”服务基层能力水平，储备基层青年后备人才。</t>
  </si>
  <si>
    <t>进一步优化我市人才发展环境，在全社会营造关心关爱人才良好氛围。</t>
  </si>
  <si>
    <t>根据人才引进情况，按照人才引进政策进行奖励、资助。对本地人才创新创业进行奖励和资助。</t>
  </si>
  <si>
    <t>1、2018年一季度前，我市制定出台人才引进若干政策措施。2、政策出台后，2018年6月前组织申报和评定。3、2018年10月底前，将人才引进、激励专项资金使用相关依据和数额报市财政审核，年底前，由市财政统一拨付。</t>
  </si>
  <si>
    <t>为我市“一极五业”发展，引进一批高层次创新创业人才和团队、急需紧缺人才和优秀高校毕业生。</t>
  </si>
  <si>
    <t>激励和稳定本土人才创新创业，投身家乡建设。</t>
  </si>
  <si>
    <t>待省财政出台预算指标通知及拨款后，由市、县区进行逐一配套下拨。</t>
  </si>
  <si>
    <t>补助全市313个社区，每个社区2万元。</t>
  </si>
  <si>
    <t>增强社区党组织服务党员和群众的能力。</t>
  </si>
  <si>
    <t>2018年5月完成资金的下拨工作。2018年底完成资金使用情况的巡查工作。</t>
  </si>
  <si>
    <r>
      <t xml:space="preserve">
1、</t>
    </r>
    <r>
      <rPr>
        <b/>
        <sz val="9"/>
        <rFont val="宋体"/>
        <family val="0"/>
      </rPr>
      <t>2018</t>
    </r>
    <r>
      <rPr>
        <b/>
        <sz val="9"/>
        <rFont val="宋体"/>
        <family val="0"/>
      </rPr>
      <t>年</t>
    </r>
    <r>
      <rPr>
        <b/>
        <sz val="9"/>
        <rFont val="宋体"/>
        <family val="0"/>
      </rPr>
      <t>3</t>
    </r>
    <r>
      <rPr>
        <b/>
        <sz val="9"/>
        <rFont val="宋体"/>
        <family val="0"/>
      </rPr>
      <t>月，市财政下拨至各县区。</t>
    </r>
    <r>
      <rPr>
        <b/>
        <sz val="9"/>
        <rFont val="宋体"/>
        <family val="0"/>
      </rPr>
      <t>2</t>
    </r>
    <r>
      <rPr>
        <b/>
        <sz val="9"/>
        <rFont val="宋体"/>
        <family val="0"/>
      </rPr>
      <t>、</t>
    </r>
    <r>
      <rPr>
        <b/>
        <sz val="9"/>
        <rFont val="宋体"/>
        <family val="0"/>
      </rPr>
      <t>2018</t>
    </r>
    <r>
      <rPr>
        <b/>
        <sz val="9"/>
        <rFont val="宋体"/>
        <family val="0"/>
      </rPr>
      <t>年</t>
    </r>
    <r>
      <rPr>
        <b/>
        <sz val="9"/>
        <rFont val="宋体"/>
        <family val="0"/>
      </rPr>
      <t>4</t>
    </r>
    <r>
      <rPr>
        <b/>
        <sz val="9"/>
        <rFont val="宋体"/>
        <family val="0"/>
      </rPr>
      <t>月，各县区下拨至各街道（乡镇）。</t>
    </r>
    <r>
      <rPr>
        <b/>
        <sz val="9"/>
        <rFont val="宋体"/>
        <family val="0"/>
      </rPr>
      <t>3</t>
    </r>
    <r>
      <rPr>
        <b/>
        <sz val="9"/>
        <rFont val="宋体"/>
        <family val="0"/>
      </rPr>
      <t>、</t>
    </r>
    <r>
      <rPr>
        <b/>
        <sz val="9"/>
        <rFont val="宋体"/>
        <family val="0"/>
      </rPr>
      <t>2018</t>
    </r>
    <r>
      <rPr>
        <b/>
        <sz val="9"/>
        <rFont val="宋体"/>
        <family val="0"/>
      </rPr>
      <t>年</t>
    </r>
    <r>
      <rPr>
        <b/>
        <sz val="9"/>
        <rFont val="宋体"/>
        <family val="0"/>
      </rPr>
      <t>5</t>
    </r>
    <r>
      <rPr>
        <b/>
        <sz val="9"/>
        <rFont val="宋体"/>
        <family val="0"/>
      </rPr>
      <t>月，下拨至各社区使用。</t>
    </r>
  </si>
  <si>
    <t>补助全市313个社区，每个社区10万元。</t>
  </si>
  <si>
    <t>增强社区党组织服务党员和群众的能力。</t>
  </si>
  <si>
    <t>解决关系群众切身利益和畅通服务群众通道。</t>
  </si>
  <si>
    <t>2018.01-2018.12</t>
  </si>
  <si>
    <t>机房所有设备正常运转</t>
  </si>
  <si>
    <t>各类专网和人员信息库正常应用</t>
  </si>
  <si>
    <t>干部档案室设备及数字档案系统运转正常</t>
  </si>
  <si>
    <t>保证组织工作正常运转，提高组织工作效率。</t>
  </si>
  <si>
    <t>1、保障相关会议胜利召开，落实好相关政策、精神。
2、做好相关培训、调研工作。
3、做好相关会议前期工作。</t>
  </si>
  <si>
    <t>1、村干部奖励项目从2018年1月开始，至2018年12月结束。2、“三向培养”工作基金项目从2018年7月开始，至2018年12月结束。3、社区干部奖励项目从2018年1月开始，至2018年底结束。4、社区党建专项经费项目从2018年4月开始，至2018年12月结束。5、基层党组织书记培训项目从2018年1月起，至2018年12月结束。6、开展“不忘初心，牢记使命”主题教育项目从2018年1月，至2018年12月结束。</t>
  </si>
  <si>
    <t>机房所有设备正常运转，各类专网和人员信息库正常应用，干部档案室设备及数字档案系统运转正常</t>
  </si>
  <si>
    <t>优化公务员队伍人员构成。改善各级党政领导机关干部队伍来源比较单一、经历比较简单、结构不尽合理的问题。将优秀大学生村官、村书记、社区书记录用到公务员队伍中。为基层招录公务员，输送人才。</t>
  </si>
  <si>
    <t>2018年底前拨付到位，并对资金使用情况进行检查。</t>
  </si>
  <si>
    <t>年底前，全面完成补助发放工作。</t>
  </si>
  <si>
    <t>提升非公企业出资人、党组织书记和党员群众思想认识，扩大党建工作在非公领域的影响力和感召力。通过培训，帮助企业解决法律、科技、文化建设等方面存在的问题，推动非公党组织发挥好政治核心和政治引领作用，助力企业快速发展</t>
  </si>
  <si>
    <r>
      <t>2018年</t>
    </r>
    <r>
      <rPr>
        <sz val="10"/>
        <rFont val="宋体"/>
        <family val="0"/>
      </rPr>
      <t>本部门没有政府购买服务支出，故本表无数据</t>
    </r>
  </si>
  <si>
    <t>一般公共服务支出</t>
  </si>
  <si>
    <t>医疗卫生与计划生育支出</t>
  </si>
  <si>
    <t>301</t>
  </si>
  <si>
    <t>30101</t>
  </si>
  <si>
    <t>3010101</t>
  </si>
  <si>
    <t>30102</t>
  </si>
  <si>
    <t>3010201</t>
  </si>
  <si>
    <t>3010202</t>
  </si>
  <si>
    <t>30103</t>
  </si>
  <si>
    <t>3010301</t>
  </si>
  <si>
    <t>30108</t>
  </si>
  <si>
    <t>3010801</t>
  </si>
  <si>
    <t>30110</t>
  </si>
  <si>
    <t>3011001</t>
  </si>
  <si>
    <t>30112</t>
  </si>
  <si>
    <t>3011205</t>
  </si>
  <si>
    <t>30113</t>
  </si>
  <si>
    <t>3011301</t>
  </si>
  <si>
    <t>302</t>
  </si>
  <si>
    <t>30201</t>
  </si>
  <si>
    <t>3020101</t>
  </si>
  <si>
    <t>3020150</t>
  </si>
  <si>
    <t>30202</t>
  </si>
  <si>
    <t>3020250</t>
  </si>
  <si>
    <t>30207</t>
  </si>
  <si>
    <t>3020750</t>
  </si>
  <si>
    <t>30208</t>
  </si>
  <si>
    <t>3020804</t>
  </si>
  <si>
    <t>30209</t>
  </si>
  <si>
    <t>3020901</t>
  </si>
  <si>
    <t>30211</t>
  </si>
  <si>
    <t>3021101</t>
  </si>
  <si>
    <t>3021150</t>
  </si>
  <si>
    <t>30213</t>
  </si>
  <si>
    <t>3021350</t>
  </si>
  <si>
    <t>30214</t>
  </si>
  <si>
    <t>3021450</t>
  </si>
  <si>
    <t>30215</t>
  </si>
  <si>
    <t>3021501</t>
  </si>
  <si>
    <t>3021550</t>
  </si>
  <si>
    <t>30216</t>
  </si>
  <si>
    <t>3021650</t>
  </si>
  <si>
    <t>30217</t>
  </si>
  <si>
    <t>3021750</t>
  </si>
  <si>
    <t>30226</t>
  </si>
  <si>
    <t>3022650</t>
  </si>
  <si>
    <t>30228</t>
  </si>
  <si>
    <t>3022802</t>
  </si>
  <si>
    <t>30231</t>
  </si>
  <si>
    <t>3023101</t>
  </si>
  <si>
    <t>3023150</t>
  </si>
  <si>
    <t>30239</t>
  </si>
  <si>
    <t>3023901</t>
  </si>
  <si>
    <t>30299</t>
  </si>
  <si>
    <t>3029902</t>
  </si>
  <si>
    <t>3029999</t>
  </si>
  <si>
    <t>303</t>
  </si>
  <si>
    <t>30301</t>
  </si>
  <si>
    <t>3030101</t>
  </si>
  <si>
    <t>3030102</t>
  </si>
  <si>
    <t>30302</t>
  </si>
  <si>
    <t>3030201</t>
  </si>
  <si>
    <t>3030202</t>
  </si>
  <si>
    <t>30399</t>
  </si>
  <si>
    <t>3039940</t>
  </si>
  <si>
    <t>3039990</t>
  </si>
  <si>
    <t>310</t>
  </si>
  <si>
    <t>31002</t>
  </si>
  <si>
    <t>31007</t>
  </si>
  <si>
    <t>办公设备购置15万元：用于为活动办公室拟抽调工作人员配备电脑、打印机、复印机、传真机、电话、办公桌椅、资料柜等。</t>
  </si>
  <si>
    <t>（1）硬件设备维护更新5万元（空调、服务器、计算机、网络、安全等设备的维护）（政府采购）</t>
  </si>
  <si>
    <t>干部考核专项</t>
  </si>
  <si>
    <t>党建专项</t>
  </si>
  <si>
    <t>业务会议</t>
  </si>
  <si>
    <t>非公党建</t>
  </si>
  <si>
    <t>信息化建设</t>
  </si>
  <si>
    <t>党代表任期制和党代会常任制</t>
  </si>
  <si>
    <t>干部教育培训经费</t>
  </si>
  <si>
    <t>人才工作经费</t>
  </si>
  <si>
    <t>定向招录公务员</t>
  </si>
  <si>
    <t>“不忘初心，牢记使命”主题教育活动经费</t>
  </si>
  <si>
    <t>社区服务群众专项经费</t>
  </si>
  <si>
    <t>社区党建工作经费</t>
  </si>
  <si>
    <t>离任村干部补助</t>
  </si>
  <si>
    <t>到村任职大学生补贴</t>
  </si>
  <si>
    <t>人才专项</t>
  </si>
  <si>
    <t xml:space="preserve">    事业单位医疗</t>
  </si>
  <si>
    <t xml:space="preserve">    事业单位医疗</t>
  </si>
  <si>
    <t>党员电化教育中心</t>
  </si>
  <si>
    <t>一般公共服务支出</t>
  </si>
  <si>
    <t>社会保障和就业支出</t>
  </si>
  <si>
    <t>医疗卫生与计划生育支出</t>
  </si>
  <si>
    <t>住房保障支出</t>
  </si>
  <si>
    <r>
      <t>0</t>
    </r>
    <r>
      <rPr>
        <sz val="12"/>
        <rFont val="宋体"/>
        <family val="0"/>
      </rPr>
      <t>2</t>
    </r>
  </si>
  <si>
    <t xml:space="preserve">    事业单位医疗</t>
  </si>
  <si>
    <t>党员电化教育中心</t>
  </si>
  <si>
    <t>工资福利支出</t>
  </si>
  <si>
    <t>3010101</t>
  </si>
  <si>
    <t>3010201</t>
  </si>
  <si>
    <t>3010202</t>
  </si>
  <si>
    <t>3010301</t>
  </si>
  <si>
    <t>3010801</t>
  </si>
  <si>
    <t>3011001</t>
  </si>
  <si>
    <t>3011205</t>
  </si>
  <si>
    <t>3011301</t>
  </si>
  <si>
    <t>30206</t>
  </si>
  <si>
    <t xml:space="preserve">  电费</t>
  </si>
  <si>
    <t>3020601</t>
  </si>
  <si>
    <t xml:space="preserve">    电费</t>
  </si>
  <si>
    <t>30214</t>
  </si>
  <si>
    <t xml:space="preserve">  租赁费</t>
  </si>
  <si>
    <t>3021401</t>
  </si>
  <si>
    <t xml:space="preserve">    租赁费</t>
  </si>
  <si>
    <t>30216</t>
  </si>
  <si>
    <t xml:space="preserve">  培训费</t>
  </si>
  <si>
    <t>3021650</t>
  </si>
  <si>
    <t xml:space="preserve">    培训费（项目）</t>
  </si>
  <si>
    <t>3029999</t>
  </si>
  <si>
    <t xml:space="preserve">    其他商品和服务支出（项目）</t>
  </si>
  <si>
    <t>3039940</t>
  </si>
  <si>
    <t>309</t>
  </si>
  <si>
    <t>资本性支出（基本建设）</t>
  </si>
  <si>
    <t>30907</t>
  </si>
  <si>
    <t xml:space="preserve">  信息网络及软件购置更新（基建）</t>
  </si>
  <si>
    <t xml:space="preserve">    信息网络及软件购置更新（基建）</t>
  </si>
  <si>
    <t>党员干部现代远程教育</t>
  </si>
  <si>
    <t>一、资本性支出39.9万元：信息网络及软件购置更新39.9万元：抚顺联通公司远程教育系统运行管理费，按省委组织部协议398个农村站点*360元=14.328万元；592个城市站点*600元=35.52万元，实际为49.848万元，经与联通协商减免，按39.9万元收取。二、商品和服务支出36.4万元：1、其他商品和服务支出25.4万元：（1）建专题片拍摄、编辑，光盘、图册等相关制作费用支出20万元。（2）新建非公组织、党员中心户远程工作站点5.4万元（30个*0.18万元）。2、培训费11万元：（1）远程工作站点人员培训8万元，年培训人数1000人(省标准为150元/人，市标准暂定80元/人)。（2）远程工作站点人员专业培训及学习考察费3万元，用于远程办制作人员参加专业培训及中央、省组织培训学习。</t>
  </si>
  <si>
    <t>发挥党员干部远程教育系统作用，促进学用转化，服务基层党建和全市工作</t>
  </si>
  <si>
    <t>1、确保全市远程教育网络运行顺畅：2018年1月，完成时间：2018年12月；2、保证为党员提供丰富及时的教学资料：开始时间：2018年1月，完成时间：2018年12月。3、完成党建节目制作，宣传身边典型。开始时间：2018年1月，完成时间：2018年12月。</t>
  </si>
  <si>
    <t>培训远程教育骨干10人，管理员队伍1000人</t>
  </si>
  <si>
    <t>建立党员家庭活动站和非公组织远程教育站点20个</t>
  </si>
  <si>
    <t>创建远程教育学用成果转化示范园区3个</t>
  </si>
  <si>
    <t>制作党建电视栏目12期，宣传优秀共产党员典型50人</t>
  </si>
  <si>
    <t>全面提升远程队伍素质，提高远程终端服务基层、服务群众工作水平和工作能力。</t>
  </si>
  <si>
    <t>辐射带动202线和东南公路沿线7个乡镇百余户，1000余人通过远程教育学用转化工作走上致富的道路</t>
  </si>
  <si>
    <t>为我市党员树立的新标杆和新榜样，展现了我市党建工作在新常态下闪光的新亮点，形成人人心中有党建，人人参与抓党建的良好工作氛围。</t>
  </si>
  <si>
    <t>全面提高远程教育工作围绕中心服务大局能力，助推党的基层组织建设全面进步、全面过硬。</t>
  </si>
  <si>
    <t>党员教育中心</t>
  </si>
  <si>
    <t>309资本性支出（基本建设）</t>
  </si>
  <si>
    <t xml:space="preserve">        3.公务用车购置及运行费</t>
  </si>
  <si>
    <t xml:space="preserve">              公务用车运行费</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</si>
</sst>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0.0_ "/>
  </numFmts>
  <fonts count="48">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b/>
      <sz val="18"/>
      <color indexed="62"/>
      <name val="宋体"/>
      <family val="0"/>
    </font>
    <font>
      <b/>
      <sz val="11"/>
      <color indexed="62"/>
      <name val="宋体"/>
      <family val="0"/>
    </font>
    <font>
      <b/>
      <sz val="15"/>
      <color indexed="62"/>
      <name val="宋体"/>
      <family val="0"/>
    </font>
    <font>
      <b/>
      <sz val="13"/>
      <color indexed="62"/>
      <name val="宋体"/>
      <family val="0"/>
    </font>
    <font>
      <sz val="11"/>
      <color theme="1"/>
      <name val="Calibri"/>
      <family val="0"/>
    </font>
    <font>
      <sz val="11"/>
      <color rgb="FF9C0006"/>
      <name val="Calibri"/>
      <family val="0"/>
    </font>
    <font>
      <sz val="11"/>
      <color rgb="FF006100"/>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77">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0" fillId="0" borderId="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28"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9"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9" fillId="8" borderId="0" applyNumberFormat="0" applyBorder="0" applyAlignment="0" applyProtection="0"/>
    <xf numFmtId="0" fontId="46" fillId="16" borderId="0" applyNumberFormat="0" applyBorder="0" applyAlignment="0" applyProtection="0"/>
    <xf numFmtId="0" fontId="29"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47" fillId="17" borderId="0" applyNumberFormat="0" applyBorder="0" applyAlignment="0" applyProtection="0"/>
    <xf numFmtId="0" fontId="37" fillId="5" borderId="0" applyNumberFormat="0" applyBorder="0" applyAlignment="0" applyProtection="0"/>
    <xf numFmtId="0" fontId="34"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8"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8"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7" fillId="19" borderId="8"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21" fillId="2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9" fontId="2" fillId="0" borderId="0" applyFont="0" applyFill="0" applyBorder="0" applyAlignment="0" applyProtection="0"/>
    <xf numFmtId="0" fontId="0" fillId="0" borderId="0">
      <alignment/>
      <protection/>
    </xf>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19" fillId="18"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8"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19" fillId="19" borderId="11"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25" fillId="8" borderId="8" applyNumberFormat="0" applyAlignment="0" applyProtection="0"/>
    <xf numFmtId="0" fontId="33" fillId="0" borderId="0" applyNumberFormat="0" applyFill="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0"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0"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xf numFmtId="0" fontId="1" fillId="27" borderId="12" applyNumberFormat="0" applyFont="0" applyAlignment="0" applyProtection="0"/>
  </cellStyleXfs>
  <cellXfs count="397">
    <xf numFmtId="0" fontId="0" fillId="0" borderId="0" xfId="0" applyAlignment="1">
      <alignment vertical="center"/>
    </xf>
    <xf numFmtId="0" fontId="2" fillId="0" borderId="0" xfId="421" applyFont="1" applyAlignment="1">
      <alignment vertical="center"/>
      <protection/>
    </xf>
    <xf numFmtId="0" fontId="3" fillId="0" borderId="0" xfId="421" applyFont="1" applyAlignment="1">
      <alignment horizontal="center"/>
      <protection/>
    </xf>
    <xf numFmtId="0" fontId="3" fillId="0" borderId="0" xfId="421" applyFont="1">
      <alignment/>
      <protection/>
    </xf>
    <xf numFmtId="0" fontId="2" fillId="0" borderId="0" xfId="421" applyFont="1">
      <alignment/>
      <protection/>
    </xf>
    <xf numFmtId="0" fontId="2" fillId="0" borderId="0" xfId="421">
      <alignment/>
      <protection/>
    </xf>
    <xf numFmtId="0" fontId="2" fillId="0" borderId="0" xfId="421" applyFont="1" applyAlignment="1">
      <alignment horizontal="center" vertical="center"/>
      <protection/>
    </xf>
    <xf numFmtId="0" fontId="3" fillId="0" borderId="13" xfId="421" applyFont="1" applyBorder="1" applyAlignment="1">
      <alignment horizontal="center" vertical="center"/>
      <protection/>
    </xf>
    <xf numFmtId="0" fontId="3" fillId="0" borderId="14" xfId="421" applyFont="1" applyBorder="1" applyAlignment="1">
      <alignment horizontal="center" vertical="center"/>
      <protection/>
    </xf>
    <xf numFmtId="0" fontId="3" fillId="0" borderId="15" xfId="421" applyFont="1" applyBorder="1" applyAlignment="1">
      <alignment horizontal="center" vertical="center"/>
      <protection/>
    </xf>
    <xf numFmtId="0" fontId="3" fillId="0" borderId="16" xfId="421" applyFont="1" applyBorder="1" applyAlignment="1">
      <alignment horizontal="center" vertical="center"/>
      <protection/>
    </xf>
    <xf numFmtId="0" fontId="3" fillId="0" borderId="13" xfId="421" applyFont="1" applyBorder="1" applyAlignment="1">
      <alignment horizontal="center" vertical="center" wrapText="1"/>
      <protection/>
    </xf>
    <xf numFmtId="0" fontId="0" fillId="28" borderId="0" xfId="0" applyFill="1" applyAlignment="1">
      <alignment vertical="center"/>
    </xf>
    <xf numFmtId="0" fontId="6" fillId="28" borderId="0" xfId="0" applyFont="1" applyFill="1" applyAlignment="1">
      <alignment horizontal="centerContinuous" vertical="center"/>
    </xf>
    <xf numFmtId="0" fontId="8" fillId="28" borderId="0" xfId="0" applyFont="1" applyFill="1" applyAlignment="1">
      <alignment vertical="center"/>
    </xf>
    <xf numFmtId="0" fontId="8" fillId="28" borderId="13" xfId="0" applyNumberFormat="1" applyFont="1" applyFill="1" applyBorder="1" applyAlignment="1" applyProtection="1">
      <alignment vertical="center" wrapText="1"/>
      <protection/>
    </xf>
    <xf numFmtId="0" fontId="9" fillId="28" borderId="0" xfId="0" applyFont="1" applyFill="1" applyAlignment="1">
      <alignment vertical="center"/>
    </xf>
    <xf numFmtId="0" fontId="8" fillId="28" borderId="0" xfId="0" applyNumberFormat="1" applyFont="1" applyFill="1" applyAlignment="1" applyProtection="1">
      <alignment horizontal="right" vertical="center"/>
      <protection/>
    </xf>
    <xf numFmtId="0" fontId="8" fillId="28" borderId="0" xfId="0" applyFont="1" applyFill="1" applyAlignment="1">
      <alignment horizontal="right" vertical="center"/>
    </xf>
    <xf numFmtId="0" fontId="9" fillId="0" borderId="0" xfId="545" applyFont="1" applyAlignment="1">
      <alignment vertical="center"/>
      <protection/>
    </xf>
    <xf numFmtId="0" fontId="7" fillId="19" borderId="0" xfId="545" applyFont="1" applyFill="1" applyAlignment="1">
      <alignment vertical="center" wrapText="1"/>
      <protection/>
    </xf>
    <xf numFmtId="0" fontId="7" fillId="0" borderId="0" xfId="545" applyFont="1" applyAlignment="1">
      <alignment vertical="center"/>
      <protection/>
    </xf>
    <xf numFmtId="0" fontId="8" fillId="0" borderId="0" xfId="0" applyFont="1" applyAlignment="1">
      <alignment vertical="center"/>
    </xf>
    <xf numFmtId="49" fontId="9" fillId="0" borderId="0" xfId="545" applyNumberFormat="1" applyFont="1" applyFill="1" applyAlignment="1" applyProtection="1">
      <alignment vertical="center"/>
      <protection/>
    </xf>
    <xf numFmtId="184" fontId="9" fillId="0" borderId="0" xfId="545" applyNumberFormat="1" applyFont="1" applyAlignment="1">
      <alignment vertical="center"/>
      <protection/>
    </xf>
    <xf numFmtId="2" fontId="6" fillId="0" borderId="0" xfId="545" applyNumberFormat="1" applyFont="1" applyFill="1" applyAlignment="1" applyProtection="1">
      <alignment horizontal="centerContinuous" vertical="center"/>
      <protection/>
    </xf>
    <xf numFmtId="2" fontId="10" fillId="0" borderId="0" xfId="545" applyNumberFormat="1" applyFont="1" applyFill="1" applyAlignment="1" applyProtection="1">
      <alignment horizontal="centerContinuous" vertical="center"/>
      <protection/>
    </xf>
    <xf numFmtId="2" fontId="9" fillId="0" borderId="0" xfId="545" applyNumberFormat="1" applyFont="1" applyFill="1" applyAlignment="1" applyProtection="1">
      <alignment horizontal="center" vertical="center"/>
      <protection/>
    </xf>
    <xf numFmtId="2" fontId="7" fillId="0" borderId="0" xfId="545" applyNumberFormat="1" applyFont="1" applyFill="1" applyAlignment="1" applyProtection="1">
      <alignment horizontal="right" vertical="center"/>
      <protection/>
    </xf>
    <xf numFmtId="0" fontId="7" fillId="0" borderId="17" xfId="463" applyFont="1" applyFill="1" applyBorder="1" applyAlignment="1">
      <alignment horizontal="left" vertical="center"/>
      <protection/>
    </xf>
    <xf numFmtId="184" fontId="9" fillId="0" borderId="0" xfId="545" applyNumberFormat="1" applyFont="1" applyFill="1" applyAlignment="1">
      <alignment horizontal="center" vertical="center"/>
      <protection/>
    </xf>
    <xf numFmtId="184" fontId="7" fillId="0" borderId="17" xfId="545" applyNumberFormat="1" applyFont="1" applyFill="1" applyBorder="1" applyAlignment="1" applyProtection="1">
      <alignment horizontal="right" vertical="center"/>
      <protection/>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49" fontId="7" fillId="0" borderId="14" xfId="0" applyNumberFormat="1" applyFont="1" applyFill="1" applyBorder="1" applyAlignment="1" applyProtection="1">
      <alignment horizontal="center" vertical="center"/>
      <protection/>
    </xf>
    <xf numFmtId="185" fontId="7" fillId="0" borderId="14" xfId="0" applyNumberFormat="1" applyFont="1" applyFill="1" applyBorder="1" applyAlignment="1" applyProtection="1">
      <alignment horizontal="center" vertical="center" wrapText="1"/>
      <protection/>
    </xf>
    <xf numFmtId="186" fontId="7" fillId="0" borderId="13" xfId="545" applyNumberFormat="1" applyFont="1" applyFill="1" applyBorder="1" applyAlignment="1" applyProtection="1">
      <alignment horizontal="right" vertical="center" wrapText="1"/>
      <protection/>
    </xf>
    <xf numFmtId="49" fontId="9" fillId="0" borderId="13" xfId="0" applyNumberFormat="1" applyFont="1" applyFill="1" applyBorder="1" applyAlignment="1" applyProtection="1">
      <alignment horizontal="center" vertical="center"/>
      <protection/>
    </xf>
    <xf numFmtId="185" fontId="9" fillId="0" borderId="14" xfId="0" applyNumberFormat="1" applyFont="1" applyFill="1" applyBorder="1" applyAlignment="1" applyProtection="1">
      <alignment vertical="center" wrapText="1"/>
      <protection/>
    </xf>
    <xf numFmtId="49" fontId="3" fillId="0" borderId="0" xfId="545" applyNumberFormat="1" applyFont="1" applyFill="1" applyAlignment="1" applyProtection="1">
      <alignment vertical="center"/>
      <protection/>
    </xf>
    <xf numFmtId="184" fontId="9" fillId="0" borderId="0" xfId="545" applyNumberFormat="1" applyFont="1" applyFill="1" applyAlignment="1">
      <alignment vertical="center"/>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7" xfId="463" applyFont="1" applyFill="1" applyBorder="1" applyAlignment="1">
      <alignment horizontal="right" vertical="center"/>
      <protection/>
    </xf>
    <xf numFmtId="0" fontId="7" fillId="0" borderId="15" xfId="0" applyFont="1" applyBorder="1" applyAlignment="1">
      <alignment horizontal="centerContinuous" vertical="center"/>
    </xf>
    <xf numFmtId="0" fontId="7" fillId="0" borderId="13" xfId="0" applyFont="1" applyBorder="1" applyAlignment="1">
      <alignment horizontal="centerContinuous" vertical="center"/>
    </xf>
    <xf numFmtId="0" fontId="7" fillId="0" borderId="0" xfId="0" applyFont="1" applyFill="1" applyAlignment="1">
      <alignment vertical="center"/>
    </xf>
    <xf numFmtId="0" fontId="7" fillId="0" borderId="13" xfId="0" applyFont="1" applyBorder="1" applyAlignment="1">
      <alignment horizontal="center" vertical="center"/>
    </xf>
    <xf numFmtId="0" fontId="7" fillId="0" borderId="13" xfId="0" applyFont="1" applyFill="1" applyBorder="1" applyAlignment="1">
      <alignment horizontal="center" vertical="center"/>
    </xf>
    <xf numFmtId="188" fontId="11" fillId="0" borderId="0" xfId="0" applyNumberFormat="1" applyFont="1" applyFill="1" applyAlignment="1" applyProtection="1">
      <alignment vertical="center" wrapText="1"/>
      <protection/>
    </xf>
    <xf numFmtId="187" fontId="11" fillId="0" borderId="0" xfId="0" applyNumberFormat="1" applyFont="1" applyFill="1" applyAlignment="1" applyProtection="1">
      <alignment vertical="center" wrapText="1"/>
      <protection/>
    </xf>
    <xf numFmtId="0" fontId="7"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3" xfId="0" applyNumberFormat="1" applyFont="1" applyFill="1" applyBorder="1" applyAlignment="1" applyProtection="1">
      <alignment horizontal="center" vertical="center"/>
      <protection/>
    </xf>
    <xf numFmtId="0" fontId="8" fillId="0" borderId="13" xfId="0" applyFont="1" applyBorder="1" applyAlignment="1">
      <alignment horizontal="center" vertical="center"/>
    </xf>
    <xf numFmtId="185"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vertical="center" wrapText="1"/>
      <protection/>
    </xf>
    <xf numFmtId="0" fontId="7" fillId="0" borderId="13" xfId="0" applyFont="1" applyBorder="1" applyAlignment="1">
      <alignment vertical="center" wrapText="1"/>
    </xf>
    <xf numFmtId="187" fontId="9" fillId="0" borderId="13" xfId="545" applyNumberFormat="1" applyFont="1" applyFill="1" applyBorder="1" applyAlignment="1" applyProtection="1">
      <alignment horizontal="right" vertical="center" wrapText="1"/>
      <protection/>
    </xf>
    <xf numFmtId="0" fontId="0" fillId="0" borderId="13"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49" fontId="9" fillId="0" borderId="14" xfId="0" applyNumberFormat="1" applyFont="1" applyFill="1" applyBorder="1" applyAlignment="1" applyProtection="1">
      <alignment vertical="center" wrapText="1"/>
      <protection/>
    </xf>
    <xf numFmtId="189" fontId="9" fillId="0" borderId="13" xfId="0" applyNumberFormat="1" applyFont="1" applyFill="1" applyBorder="1" applyAlignment="1" applyProtection="1">
      <alignment horizontal="right" vertical="center"/>
      <protection/>
    </xf>
    <xf numFmtId="187" fontId="9" fillId="0" borderId="13" xfId="0" applyNumberFormat="1" applyFont="1" applyFill="1" applyBorder="1" applyAlignment="1" applyProtection="1">
      <alignment horizontal="right" vertical="center"/>
      <protection/>
    </xf>
    <xf numFmtId="0" fontId="8" fillId="0" borderId="13" xfId="0" applyNumberFormat="1" applyFont="1" applyFill="1" applyBorder="1" applyAlignment="1" applyProtection="1">
      <alignment horizontal="center" vertical="center" wrapText="1"/>
      <protection/>
    </xf>
    <xf numFmtId="0" fontId="8" fillId="0" borderId="13" xfId="0" applyFont="1" applyBorder="1" applyAlignment="1">
      <alignment vertical="center"/>
    </xf>
    <xf numFmtId="0" fontId="7" fillId="0" borderId="16" xfId="0" applyFont="1" applyFill="1" applyBorder="1" applyAlignment="1">
      <alignment horizontal="center" vertical="center"/>
    </xf>
    <xf numFmtId="0" fontId="7" fillId="0" borderId="16" xfId="0" applyFont="1" applyBorder="1" applyAlignment="1">
      <alignment horizontal="center" vertical="center" wrapText="1"/>
    </xf>
    <xf numFmtId="49" fontId="9" fillId="0" borderId="13" xfId="463"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3" fillId="0" borderId="0" xfId="0" applyFont="1" applyAlignment="1">
      <alignment vertical="center"/>
    </xf>
    <xf numFmtId="0" fontId="9" fillId="0" borderId="17" xfId="0" applyFont="1" applyBorder="1" applyAlignment="1">
      <alignment vertical="center"/>
    </xf>
    <xf numFmtId="49" fontId="7" fillId="0" borderId="13" xfId="0" applyNumberFormat="1" applyFont="1" applyFill="1" applyBorder="1" applyAlignment="1" applyProtection="1">
      <alignment vertical="center" wrapText="1"/>
      <protection/>
    </xf>
    <xf numFmtId="49" fontId="7" fillId="0" borderId="13" xfId="0" applyNumberFormat="1" applyFont="1" applyFill="1" applyBorder="1" applyAlignment="1" applyProtection="1">
      <alignment horizontal="center" vertical="center"/>
      <protection/>
    </xf>
    <xf numFmtId="185" fontId="7" fillId="0" borderId="13" xfId="0" applyNumberFormat="1" applyFont="1" applyFill="1" applyBorder="1" applyAlignment="1" applyProtection="1">
      <alignment horizontal="center" vertical="center" wrapText="1"/>
      <protection/>
    </xf>
    <xf numFmtId="187" fontId="7" fillId="0" borderId="13"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3" xfId="0" applyFont="1" applyFill="1" applyBorder="1" applyAlignment="1">
      <alignment vertical="center"/>
    </xf>
    <xf numFmtId="0" fontId="7" fillId="0" borderId="13" xfId="0" applyFont="1" applyBorder="1" applyAlignment="1">
      <alignment vertical="center"/>
    </xf>
    <xf numFmtId="0" fontId="5" fillId="0" borderId="0" xfId="0" applyFont="1" applyAlignment="1">
      <alignment vertical="center"/>
    </xf>
    <xf numFmtId="0" fontId="7" fillId="0" borderId="0" xfId="545" applyNumberFormat="1" applyFont="1" applyFill="1" applyAlignment="1" applyProtection="1">
      <alignment horizontal="centerContinuous" vertical="center"/>
      <protection/>
    </xf>
    <xf numFmtId="0" fontId="9" fillId="0" borderId="0" xfId="545" applyNumberFormat="1" applyFont="1" applyFill="1" applyAlignment="1" applyProtection="1">
      <alignment horizontal="centerContinuous" vertical="center"/>
      <protection/>
    </xf>
    <xf numFmtId="0" fontId="7" fillId="0" borderId="0" xfId="545" applyNumberFormat="1" applyFont="1" applyFill="1" applyAlignment="1" applyProtection="1">
      <alignment horizontal="right" vertical="center"/>
      <protection/>
    </xf>
    <xf numFmtId="49" fontId="0" fillId="0" borderId="0" xfId="0" applyNumberFormat="1" applyAlignment="1">
      <alignment horizontal="center" vertical="center"/>
    </xf>
    <xf numFmtId="0" fontId="7" fillId="0" borderId="0" xfId="463" applyFont="1" applyFill="1" applyBorder="1" applyAlignment="1">
      <alignment horizontal="left" vertical="center"/>
      <protection/>
    </xf>
    <xf numFmtId="49" fontId="7" fillId="0" borderId="13" xfId="0" applyNumberFormat="1" applyFont="1" applyBorder="1" applyAlignment="1">
      <alignment horizontal="center" vertical="center"/>
    </xf>
    <xf numFmtId="186" fontId="9" fillId="0" borderId="13" xfId="0" applyNumberFormat="1" applyFont="1" applyFill="1" applyBorder="1" applyAlignment="1" applyProtection="1">
      <alignment horizontal="right" vertical="center"/>
      <protection/>
    </xf>
    <xf numFmtId="49" fontId="9" fillId="0" borderId="13" xfId="0" applyNumberFormat="1" applyFont="1" applyBorder="1" applyAlignment="1">
      <alignment horizontal="center" vertical="center"/>
    </xf>
    <xf numFmtId="0" fontId="9" fillId="0" borderId="13" xfId="0" applyFont="1" applyBorder="1" applyAlignment="1">
      <alignment horizontal="left" vertical="center"/>
    </xf>
    <xf numFmtId="190" fontId="0" fillId="0" borderId="13"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6" xfId="0" applyFont="1" applyBorder="1" applyAlignment="1">
      <alignment horizontal="center" vertical="center"/>
    </xf>
    <xf numFmtId="49" fontId="0" fillId="0" borderId="13" xfId="0" applyNumberFormat="1" applyFill="1" applyBorder="1" applyAlignment="1">
      <alignment vertical="center"/>
    </xf>
    <xf numFmtId="0" fontId="0" fillId="0" borderId="13"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7" fillId="0" borderId="13" xfId="0" applyNumberFormat="1" applyFont="1" applyFill="1" applyBorder="1" applyAlignment="1" applyProtection="1">
      <alignment horizontal="center" vertical="center" wrapText="1"/>
      <protection/>
    </xf>
    <xf numFmtId="49" fontId="9" fillId="0" borderId="14" xfId="463" applyNumberFormat="1" applyFont="1" applyFill="1" applyBorder="1" applyAlignment="1" applyProtection="1">
      <alignment vertical="center"/>
      <protection/>
    </xf>
    <xf numFmtId="0" fontId="7" fillId="0" borderId="0" xfId="0" applyFont="1" applyAlignment="1">
      <alignment vertical="center" wrapText="1"/>
    </xf>
    <xf numFmtId="0" fontId="7" fillId="0" borderId="14" xfId="0" applyNumberFormat="1" applyFont="1" applyFill="1" applyBorder="1" applyAlignment="1" applyProtection="1">
      <alignment horizontal="centerContinuous" vertical="center"/>
      <protection/>
    </xf>
    <xf numFmtId="0" fontId="7" fillId="0" borderId="19" xfId="0" applyNumberFormat="1" applyFont="1" applyFill="1" applyBorder="1" applyAlignment="1" applyProtection="1">
      <alignment horizontal="centerContinuous" vertical="center"/>
      <protection/>
    </xf>
    <xf numFmtId="186" fontId="9" fillId="0" borderId="13" xfId="0" applyNumberFormat="1" applyFont="1" applyFill="1" applyBorder="1" applyAlignment="1">
      <alignment vertical="center"/>
    </xf>
    <xf numFmtId="0" fontId="3" fillId="0" borderId="0" xfId="464" applyFont="1" applyAlignment="1">
      <alignment/>
      <protection/>
    </xf>
    <xf numFmtId="0" fontId="7" fillId="0" borderId="19" xfId="0" applyFont="1" applyBorder="1" applyAlignment="1">
      <alignment horizontal="centerContinuous" vertical="center"/>
    </xf>
    <xf numFmtId="0" fontId="7" fillId="0" borderId="15" xfId="0" applyNumberFormat="1" applyFont="1" applyFill="1" applyBorder="1" applyAlignment="1" applyProtection="1">
      <alignment horizontal="centerContinuous" vertical="center"/>
      <protection/>
    </xf>
    <xf numFmtId="187" fontId="0" fillId="0" borderId="13" xfId="0" applyNumberFormat="1" applyFont="1" applyFill="1" applyBorder="1" applyAlignment="1" applyProtection="1">
      <alignment vertical="center"/>
      <protection/>
    </xf>
    <xf numFmtId="191" fontId="9" fillId="0" borderId="13" xfId="0" applyNumberFormat="1" applyFont="1" applyBorder="1" applyAlignment="1">
      <alignment vertical="center"/>
    </xf>
    <xf numFmtId="0" fontId="9" fillId="0" borderId="0" xfId="0" applyFont="1" applyAlignment="1">
      <alignment vertical="center"/>
    </xf>
    <xf numFmtId="0" fontId="10" fillId="0" borderId="0" xfId="545" applyNumberFormat="1" applyFont="1" applyFill="1" applyAlignment="1" applyProtection="1">
      <alignment vertical="center"/>
      <protection/>
    </xf>
    <xf numFmtId="0" fontId="7" fillId="0" borderId="0" xfId="0" applyFont="1" applyBorder="1" applyAlignment="1">
      <alignment vertical="center"/>
    </xf>
    <xf numFmtId="0" fontId="10" fillId="0" borderId="0" xfId="545"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87" fontId="9" fillId="0" borderId="0" xfId="0" applyNumberFormat="1" applyFont="1" applyFill="1" applyBorder="1" applyAlignment="1" applyProtection="1">
      <alignment horizontal="right" vertical="center"/>
      <protection/>
    </xf>
    <xf numFmtId="186" fontId="7" fillId="0" borderId="13" xfId="0" applyNumberFormat="1" applyFont="1" applyFill="1" applyBorder="1" applyAlignment="1" applyProtection="1">
      <alignment horizontal="right" vertical="center"/>
      <protection/>
    </xf>
    <xf numFmtId="190" fontId="0" fillId="0" borderId="13" xfId="0" applyNumberFormat="1" applyFont="1" applyFill="1" applyBorder="1" applyAlignment="1">
      <alignment horizontal="right" vertical="center"/>
    </xf>
    <xf numFmtId="186" fontId="9" fillId="0" borderId="13" xfId="0" applyNumberFormat="1" applyFont="1" applyBorder="1" applyAlignment="1">
      <alignment vertical="center"/>
    </xf>
    <xf numFmtId="186" fontId="8" fillId="0" borderId="13" xfId="0" applyNumberFormat="1" applyFont="1" applyFill="1" applyBorder="1" applyAlignment="1" applyProtection="1">
      <alignment vertical="center"/>
      <protection/>
    </xf>
    <xf numFmtId="186" fontId="0" fillId="0" borderId="13" xfId="0" applyNumberFormat="1" applyFill="1" applyBorder="1" applyAlignment="1">
      <alignment vertical="center"/>
    </xf>
    <xf numFmtId="186" fontId="0" fillId="0" borderId="13" xfId="0" applyNumberFormat="1" applyBorder="1" applyAlignment="1">
      <alignment vertical="center"/>
    </xf>
    <xf numFmtId="186" fontId="7" fillId="0" borderId="16" xfId="0" applyNumberFormat="1" applyFont="1" applyFill="1" applyBorder="1" applyAlignment="1">
      <alignment horizontal="right" vertical="center" wrapText="1"/>
    </xf>
    <xf numFmtId="0" fontId="0" fillId="0" borderId="0" xfId="0" applyAlignment="1">
      <alignment horizontal="centerContinuous" vertical="center"/>
    </xf>
    <xf numFmtId="186" fontId="0" fillId="0" borderId="13" xfId="0" applyNumberFormat="1" applyFont="1" applyFill="1" applyBorder="1" applyAlignment="1" applyProtection="1">
      <alignment horizontal="right" vertical="center"/>
      <protection/>
    </xf>
    <xf numFmtId="186" fontId="0" fillId="0" borderId="13" xfId="0" applyNumberFormat="1" applyFill="1" applyBorder="1" applyAlignment="1">
      <alignment horizontal="right" vertical="center"/>
    </xf>
    <xf numFmtId="0" fontId="3" fillId="0" borderId="0" xfId="464" applyFont="1">
      <alignment/>
      <protection/>
    </xf>
    <xf numFmtId="0" fontId="2" fillId="0" borderId="0" xfId="464">
      <alignment/>
      <protection/>
    </xf>
    <xf numFmtId="0" fontId="9" fillId="0" borderId="0" xfId="463" applyFont="1" applyFill="1" applyAlignment="1">
      <alignment vertical="center"/>
      <protection/>
    </xf>
    <xf numFmtId="0" fontId="9" fillId="0" borderId="0" xfId="463" applyFont="1" applyFill="1" applyAlignment="1">
      <alignment horizontal="center" vertical="center"/>
      <protection/>
    </xf>
    <xf numFmtId="184" fontId="7" fillId="0" borderId="0" xfId="463" applyNumberFormat="1" applyFont="1" applyFill="1" applyAlignment="1" applyProtection="1">
      <alignment horizontal="right" vertical="center"/>
      <protection/>
    </xf>
    <xf numFmtId="0" fontId="13" fillId="0" borderId="0" xfId="463" applyFont="1" applyFill="1" applyAlignment="1">
      <alignment vertical="center"/>
      <protection/>
    </xf>
    <xf numFmtId="184" fontId="9" fillId="0" borderId="17" xfId="463" applyNumberFormat="1" applyFont="1" applyFill="1" applyBorder="1" applyAlignment="1">
      <alignment horizontal="center" vertical="center"/>
      <protection/>
    </xf>
    <xf numFmtId="0" fontId="9" fillId="0" borderId="17" xfId="463" applyFont="1" applyFill="1" applyBorder="1" applyAlignment="1">
      <alignment horizontal="center" vertical="center"/>
      <protection/>
    </xf>
    <xf numFmtId="0" fontId="13" fillId="0" borderId="0" xfId="463" applyFont="1" applyFill="1" applyBorder="1" applyAlignment="1">
      <alignment vertical="center"/>
      <protection/>
    </xf>
    <xf numFmtId="0" fontId="7" fillId="0" borderId="13" xfId="463" applyNumberFormat="1" applyFont="1" applyFill="1" applyBorder="1" applyAlignment="1" applyProtection="1">
      <alignment horizontal="centerContinuous" vertical="center"/>
      <protection/>
    </xf>
    <xf numFmtId="0" fontId="7" fillId="0" borderId="13" xfId="463" applyNumberFormat="1" applyFont="1" applyFill="1" applyBorder="1" applyAlignment="1" applyProtection="1">
      <alignment horizontal="center" vertical="center"/>
      <protection/>
    </xf>
    <xf numFmtId="184" fontId="7" fillId="0" borderId="13" xfId="463" applyNumberFormat="1" applyFont="1" applyFill="1" applyBorder="1" applyAlignment="1" applyProtection="1">
      <alignment horizontal="center" vertical="center"/>
      <protection/>
    </xf>
    <xf numFmtId="3" fontId="0" fillId="0" borderId="13" xfId="0" applyNumberFormat="1" applyFill="1" applyBorder="1" applyAlignment="1">
      <alignment vertical="center"/>
    </xf>
    <xf numFmtId="186" fontId="9" fillId="0" borderId="13" xfId="463" applyNumberFormat="1" applyFont="1" applyFill="1" applyBorder="1" applyAlignment="1" applyProtection="1">
      <alignment horizontal="right" vertical="center" wrapText="1"/>
      <protection/>
    </xf>
    <xf numFmtId="186" fontId="7" fillId="0" borderId="13" xfId="463" applyNumberFormat="1" applyFont="1" applyFill="1" applyBorder="1" applyAlignment="1" applyProtection="1">
      <alignment horizontal="right" vertical="center" wrapText="1"/>
      <protection/>
    </xf>
    <xf numFmtId="0" fontId="12" fillId="0" borderId="0" xfId="463" applyFont="1" applyFill="1" applyAlignment="1">
      <alignment vertical="center"/>
      <protection/>
    </xf>
    <xf numFmtId="0" fontId="3" fillId="0" borderId="0" xfId="464" applyFont="1" applyAlignment="1">
      <alignment horizontal="left"/>
      <protection/>
    </xf>
    <xf numFmtId="0" fontId="13" fillId="0" borderId="0" xfId="463"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8"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0" fillId="0" borderId="13" xfId="0" applyNumberFormat="1" applyFill="1" applyBorder="1" applyAlignment="1">
      <alignment horizontal="center" vertical="center"/>
    </xf>
    <xf numFmtId="0" fontId="2" fillId="0" borderId="13" xfId="459" applyNumberFormat="1" applyFill="1" applyBorder="1">
      <alignment vertical="center"/>
      <protection/>
    </xf>
    <xf numFmtId="0" fontId="7" fillId="0" borderId="17" xfId="463" applyFont="1" applyFill="1" applyBorder="1" applyAlignment="1">
      <alignment horizontal="left" vertical="center"/>
      <protection/>
    </xf>
    <xf numFmtId="0" fontId="7" fillId="0" borderId="0" xfId="463" applyFont="1" applyFill="1" applyBorder="1" applyAlignment="1">
      <alignment horizontal="left" vertical="center"/>
      <protection/>
    </xf>
    <xf numFmtId="0" fontId="7" fillId="28" borderId="17" xfId="463" applyFont="1" applyFill="1" applyBorder="1" applyAlignment="1">
      <alignment vertical="center"/>
      <protection/>
    </xf>
    <xf numFmtId="0" fontId="2" fillId="0" borderId="0" xfId="421" applyFont="1" applyAlignment="1">
      <alignment vertical="center"/>
      <protection/>
    </xf>
    <xf numFmtId="49" fontId="2" fillId="0" borderId="13" xfId="462" applyNumberFormat="1" applyFill="1" applyBorder="1">
      <alignment vertical="center"/>
      <protection/>
    </xf>
    <xf numFmtId="0" fontId="2" fillId="0" borderId="13" xfId="462" applyNumberFormat="1" applyFill="1" applyBorder="1">
      <alignment vertical="center"/>
      <protection/>
    </xf>
    <xf numFmtId="190" fontId="2" fillId="0" borderId="13" xfId="411" applyNumberFormat="1" applyFill="1" applyBorder="1" applyAlignment="1">
      <alignment horizontal="right" vertical="center"/>
      <protection/>
    </xf>
    <xf numFmtId="49" fontId="9" fillId="0" borderId="13" xfId="0" applyNumberFormat="1" applyFont="1" applyFill="1" applyBorder="1" applyAlignment="1" applyProtection="1">
      <alignment vertical="center" wrapText="1"/>
      <protection/>
    </xf>
    <xf numFmtId="186" fontId="9" fillId="0" borderId="0" xfId="0" applyNumberFormat="1" applyFont="1" applyAlignment="1">
      <alignment vertical="center"/>
    </xf>
    <xf numFmtId="0" fontId="2" fillId="0" borderId="13" xfId="413" applyNumberFormat="1" applyFill="1" applyBorder="1" applyAlignment="1">
      <alignment horizontal="center" vertical="center"/>
      <protection/>
    </xf>
    <xf numFmtId="0" fontId="2" fillId="0" borderId="13" xfId="413" applyNumberFormat="1" applyFill="1" applyBorder="1">
      <alignment vertical="center"/>
      <protection/>
    </xf>
    <xf numFmtId="49" fontId="9" fillId="0" borderId="13" xfId="0" applyNumberFormat="1" applyFont="1" applyFill="1" applyBorder="1" applyAlignment="1" applyProtection="1">
      <alignment horizontal="right" vertical="center" wrapText="1"/>
      <protection/>
    </xf>
    <xf numFmtId="49" fontId="2" fillId="0" borderId="13" xfId="424" applyNumberFormat="1" applyFill="1" applyBorder="1">
      <alignment vertical="center"/>
      <protection/>
    </xf>
    <xf numFmtId="0" fontId="2" fillId="0" borderId="13" xfId="424" applyNumberFormat="1" applyFill="1" applyBorder="1">
      <alignment vertical="center"/>
      <protection/>
    </xf>
    <xf numFmtId="49" fontId="2" fillId="0" borderId="13" xfId="427" applyNumberFormat="1" applyFill="1" applyBorder="1">
      <alignment vertical="center"/>
      <protection/>
    </xf>
    <xf numFmtId="0" fontId="2" fillId="0" borderId="13" xfId="428" applyNumberFormat="1" applyFill="1" applyBorder="1">
      <alignment vertical="center"/>
      <protection/>
    </xf>
    <xf numFmtId="190" fontId="2" fillId="0" borderId="13" xfId="429" applyNumberFormat="1" applyFill="1" applyBorder="1" applyAlignment="1">
      <alignment horizontal="right" vertical="center"/>
      <protection/>
    </xf>
    <xf numFmtId="190" fontId="7" fillId="0" borderId="13" xfId="0" applyNumberFormat="1" applyFont="1" applyBorder="1" applyAlignment="1">
      <alignment horizontal="center" vertical="center"/>
    </xf>
    <xf numFmtId="190" fontId="7" fillId="0" borderId="13" xfId="0" applyNumberFormat="1" applyFont="1" applyBorder="1" applyAlignment="1">
      <alignment vertical="center"/>
    </xf>
    <xf numFmtId="49" fontId="9" fillId="0" borderId="13" xfId="0" applyNumberFormat="1" applyFont="1" applyFill="1" applyBorder="1" applyAlignment="1" applyProtection="1">
      <alignment vertical="center" wrapText="1"/>
      <protection/>
    </xf>
    <xf numFmtId="49" fontId="9" fillId="0" borderId="13" xfId="0" applyNumberFormat="1" applyFont="1" applyFill="1" applyBorder="1" applyAlignment="1" applyProtection="1">
      <alignment horizontal="right" vertical="center" wrapText="1"/>
      <protection/>
    </xf>
    <xf numFmtId="186" fontId="2" fillId="0" borderId="13" xfId="433" applyNumberFormat="1" applyFill="1" applyBorder="1" applyAlignment="1">
      <alignment horizontal="right" vertical="center"/>
      <protection/>
    </xf>
    <xf numFmtId="186" fontId="2" fillId="0" borderId="13" xfId="434" applyNumberFormat="1" applyFill="1" applyBorder="1" applyAlignment="1">
      <alignment horizontal="right" vertical="center"/>
      <protection/>
    </xf>
    <xf numFmtId="186" fontId="2" fillId="0" borderId="13" xfId="435" applyNumberFormat="1" applyFill="1" applyBorder="1" applyAlignment="1">
      <alignment horizontal="right" vertical="center"/>
      <protection/>
    </xf>
    <xf numFmtId="186" fontId="2" fillId="0" borderId="13" xfId="436" applyNumberFormat="1" applyFill="1" applyBorder="1" applyAlignment="1">
      <alignment horizontal="right" vertical="center"/>
      <protection/>
    </xf>
    <xf numFmtId="0" fontId="9" fillId="0" borderId="0" xfId="0" applyFont="1" applyFill="1" applyAlignment="1">
      <alignment vertical="center"/>
    </xf>
    <xf numFmtId="0" fontId="8" fillId="28" borderId="13" xfId="0" applyNumberFormat="1" applyFont="1" applyFill="1" applyBorder="1" applyAlignment="1" applyProtection="1">
      <alignment horizontal="center" vertical="center" wrapText="1"/>
      <protection/>
    </xf>
    <xf numFmtId="49" fontId="0" fillId="0" borderId="13" xfId="437" applyNumberFormat="1" applyFont="1" applyFill="1" applyBorder="1" applyAlignment="1">
      <alignment vertical="center" wrapText="1"/>
      <protection/>
    </xf>
    <xf numFmtId="187" fontId="9" fillId="0" borderId="13" xfId="545" applyNumberFormat="1" applyFont="1" applyFill="1" applyBorder="1" applyAlignment="1" applyProtection="1">
      <alignment horizontal="left" vertical="center" wrapText="1"/>
      <protection/>
    </xf>
    <xf numFmtId="187" fontId="9" fillId="0" borderId="13" xfId="545" applyNumberFormat="1" applyFont="1" applyFill="1" applyBorder="1" applyAlignment="1" applyProtection="1">
      <alignment horizontal="left" vertical="center" wrapText="1"/>
      <protection/>
    </xf>
    <xf numFmtId="4" fontId="0" fillId="0" borderId="13" xfId="439" applyNumberFormat="1" applyFont="1" applyFill="1" applyBorder="1">
      <alignment vertical="center"/>
      <protection/>
    </xf>
    <xf numFmtId="4" fontId="0" fillId="0" borderId="13" xfId="440" applyNumberFormat="1" applyFont="1" applyFill="1" applyBorder="1">
      <alignment vertical="center"/>
      <protection/>
    </xf>
    <xf numFmtId="190" fontId="2" fillId="0" borderId="13" xfId="442" applyNumberFormat="1" applyFill="1" applyBorder="1">
      <alignment vertical="center"/>
      <protection/>
    </xf>
    <xf numFmtId="190" fontId="2" fillId="0" borderId="13" xfId="444" applyNumberFormat="1" applyFill="1" applyBorder="1">
      <alignment vertical="center"/>
      <protection/>
    </xf>
    <xf numFmtId="0" fontId="8" fillId="28" borderId="13" xfId="0" applyNumberFormat="1" applyFont="1" applyFill="1" applyBorder="1" applyAlignment="1" applyProtection="1">
      <alignment vertical="center" wrapText="1"/>
      <protection/>
    </xf>
    <xf numFmtId="0" fontId="8" fillId="28" borderId="13" xfId="0" applyNumberFormat="1" applyFont="1" applyFill="1" applyBorder="1" applyAlignment="1" applyProtection="1">
      <alignment horizontal="center" vertical="center" wrapText="1"/>
      <protection/>
    </xf>
    <xf numFmtId="0" fontId="0" fillId="28" borderId="13" xfId="0" applyFill="1" applyBorder="1" applyAlignment="1">
      <alignment vertical="center" wrapText="1"/>
    </xf>
    <xf numFmtId="4" fontId="0" fillId="0" borderId="13" xfId="452" applyNumberFormat="1" applyFont="1" applyFill="1" applyBorder="1" applyAlignment="1">
      <alignment vertical="center" wrapText="1"/>
      <protection/>
    </xf>
    <xf numFmtId="186" fontId="0" fillId="0" borderId="13" xfId="452" applyNumberFormat="1" applyFont="1" applyFill="1" applyBorder="1" applyAlignment="1">
      <alignment vertical="center" wrapText="1"/>
      <protection/>
    </xf>
    <xf numFmtId="0" fontId="2" fillId="0" borderId="13" xfId="455" applyNumberFormat="1" applyFill="1" applyBorder="1">
      <alignment vertical="center"/>
      <protection/>
    </xf>
    <xf numFmtId="190" fontId="2" fillId="0" borderId="13" xfId="455" applyNumberFormat="1" applyFill="1" applyBorder="1" applyAlignment="1">
      <alignment horizontal="right" vertical="center"/>
      <protection/>
    </xf>
    <xf numFmtId="190" fontId="2" fillId="0" borderId="13" xfId="456" applyNumberFormat="1" applyFill="1" applyBorder="1" applyAlignment="1">
      <alignment horizontal="right" vertical="center"/>
      <protection/>
    </xf>
    <xf numFmtId="190" fontId="7" fillId="0" borderId="13" xfId="0" applyNumberFormat="1" applyFont="1" applyBorder="1" applyAlignment="1">
      <alignment horizontal="center" vertical="center" wrapText="1"/>
    </xf>
    <xf numFmtId="0" fontId="2" fillId="0" borderId="13" xfId="459" applyNumberFormat="1" applyFont="1" applyFill="1" applyBorder="1">
      <alignment vertical="center"/>
      <protection/>
    </xf>
    <xf numFmtId="4" fontId="0" fillId="28" borderId="13" xfId="0" applyNumberFormat="1" applyFill="1" applyBorder="1" applyAlignment="1">
      <alignment vertical="center" wrapText="1"/>
    </xf>
    <xf numFmtId="49" fontId="9" fillId="0" borderId="13" xfId="463" applyNumberFormat="1" applyFont="1" applyFill="1" applyBorder="1" applyAlignment="1" applyProtection="1">
      <alignment horizontal="left" vertical="center" indent="1"/>
      <protection/>
    </xf>
    <xf numFmtId="0" fontId="2" fillId="0" borderId="13" xfId="464" applyBorder="1">
      <alignment/>
      <protection/>
    </xf>
    <xf numFmtId="49" fontId="7" fillId="0" borderId="13" xfId="463" applyNumberFormat="1" applyFont="1" applyFill="1" applyBorder="1" applyAlignment="1" applyProtection="1">
      <alignment horizontal="center" vertical="center"/>
      <protection/>
    </xf>
    <xf numFmtId="49" fontId="2" fillId="0" borderId="13" xfId="441" applyNumberFormat="1" applyFill="1" applyBorder="1" applyAlignment="1">
      <alignment vertical="center" wrapText="1"/>
      <protection/>
    </xf>
    <xf numFmtId="49" fontId="2" fillId="0" borderId="13" xfId="445" applyNumberFormat="1" applyFont="1" applyFill="1" applyBorder="1" applyAlignment="1">
      <alignment vertical="center" wrapText="1"/>
      <protection/>
    </xf>
    <xf numFmtId="49" fontId="2" fillId="0" borderId="13" xfId="446" applyNumberFormat="1" applyFont="1" applyFill="1" applyBorder="1" applyAlignment="1">
      <alignment vertical="center" wrapText="1"/>
      <protection/>
    </xf>
    <xf numFmtId="49" fontId="2" fillId="0" borderId="13" xfId="447" applyNumberFormat="1" applyFont="1" applyFill="1" applyBorder="1" applyAlignment="1">
      <alignment vertical="center" wrapText="1"/>
      <protection/>
    </xf>
    <xf numFmtId="49" fontId="0" fillId="0" borderId="13" xfId="451" applyNumberFormat="1" applyFont="1" applyFill="1" applyBorder="1" applyAlignment="1">
      <alignment horizontal="left" vertical="center" wrapText="1"/>
      <protection/>
    </xf>
    <xf numFmtId="49" fontId="9" fillId="0" borderId="13" xfId="0" applyNumberFormat="1" applyFont="1" applyFill="1" applyBorder="1" applyAlignment="1" applyProtection="1">
      <alignment horizontal="center" vertical="center" wrapText="1"/>
      <protection/>
    </xf>
    <xf numFmtId="49" fontId="9" fillId="0" borderId="0" xfId="463" applyNumberFormat="1" applyFont="1" applyFill="1" applyBorder="1" applyAlignment="1" applyProtection="1">
      <alignment vertical="center"/>
      <protection/>
    </xf>
    <xf numFmtId="0" fontId="0" fillId="0" borderId="0" xfId="0" applyNumberFormat="1" applyFill="1" applyBorder="1" applyAlignment="1">
      <alignment horizontal="center" vertical="center"/>
    </xf>
    <xf numFmtId="0" fontId="2" fillId="0" borderId="0" xfId="459" applyNumberFormat="1" applyFill="1" applyBorder="1">
      <alignment vertical="center"/>
      <protection/>
    </xf>
    <xf numFmtId="186" fontId="0" fillId="0" borderId="0" xfId="0" applyNumberFormat="1" applyFill="1" applyBorder="1" applyAlignment="1">
      <alignment horizontal="right" vertical="center"/>
    </xf>
    <xf numFmtId="0" fontId="2" fillId="0" borderId="13" xfId="443" applyNumberFormat="1" applyFill="1" applyBorder="1" applyAlignment="1">
      <alignment horizontal="center" vertical="center"/>
      <protection/>
    </xf>
    <xf numFmtId="0" fontId="2" fillId="0" borderId="13" xfId="443" applyNumberFormat="1" applyFont="1" applyFill="1" applyBorder="1">
      <alignment vertical="center"/>
      <protection/>
    </xf>
    <xf numFmtId="186" fontId="9" fillId="0" borderId="13" xfId="443" applyNumberFormat="1" applyFont="1" applyFill="1" applyBorder="1" applyAlignment="1">
      <alignment horizontal="right" vertical="center"/>
      <protection/>
    </xf>
    <xf numFmtId="186" fontId="9" fillId="0" borderId="13" xfId="459" applyNumberFormat="1" applyFont="1" applyFill="1" applyBorder="1" applyAlignment="1">
      <alignment horizontal="right" vertical="center"/>
      <protection/>
    </xf>
    <xf numFmtId="186" fontId="9" fillId="0" borderId="13" xfId="461" applyNumberFormat="1" applyFont="1" applyFill="1" applyBorder="1" applyAlignment="1">
      <alignment horizontal="right" vertical="center"/>
      <protection/>
    </xf>
    <xf numFmtId="186" fontId="9" fillId="0" borderId="13" xfId="462" applyNumberFormat="1" applyFont="1" applyFill="1" applyBorder="1" applyAlignment="1">
      <alignment horizontal="right" vertical="center"/>
      <protection/>
    </xf>
    <xf numFmtId="190" fontId="9" fillId="0" borderId="13" xfId="0" applyNumberFormat="1" applyFont="1" applyFill="1" applyBorder="1" applyAlignment="1">
      <alignment horizontal="right" vertical="center"/>
    </xf>
    <xf numFmtId="0" fontId="2" fillId="0" borderId="13" xfId="454" applyNumberFormat="1" applyFill="1" applyBorder="1" applyAlignment="1">
      <alignment horizontal="center" vertical="center"/>
      <protection/>
    </xf>
    <xf numFmtId="0" fontId="2" fillId="0" borderId="13" xfId="454" applyNumberFormat="1" applyFill="1" applyBorder="1">
      <alignment vertical="center"/>
      <protection/>
    </xf>
    <xf numFmtId="186" fontId="9" fillId="0" borderId="13" xfId="454" applyNumberFormat="1" applyFont="1" applyFill="1" applyBorder="1" applyAlignment="1">
      <alignment horizontal="right" vertical="center"/>
      <protection/>
    </xf>
    <xf numFmtId="186" fontId="9" fillId="0" borderId="13" xfId="460" applyNumberFormat="1" applyFont="1" applyFill="1" applyBorder="1" applyAlignment="1">
      <alignment horizontal="right" vertical="center"/>
      <protection/>
    </xf>
    <xf numFmtId="0" fontId="2" fillId="0" borderId="13" xfId="454" applyNumberFormat="1" applyFont="1" applyFill="1" applyBorder="1">
      <alignment vertical="center"/>
      <protection/>
    </xf>
    <xf numFmtId="4" fontId="7" fillId="0" borderId="13" xfId="0" applyNumberFormat="1" applyFont="1" applyFill="1" applyBorder="1" applyAlignment="1" applyProtection="1">
      <alignment horizontal="right" vertical="center"/>
      <protection/>
    </xf>
    <xf numFmtId="190" fontId="0" fillId="0" borderId="13" xfId="0" applyNumberFormat="1" applyFont="1" applyFill="1" applyBorder="1" applyAlignment="1">
      <alignment horizontal="right" vertical="center"/>
    </xf>
    <xf numFmtId="49" fontId="2" fillId="0" borderId="13" xfId="462" applyNumberFormat="1" applyFont="1" applyFill="1" applyBorder="1">
      <alignment vertical="center"/>
      <protection/>
    </xf>
    <xf numFmtId="0" fontId="2" fillId="0" borderId="13" xfId="462" applyNumberFormat="1" applyFont="1" applyFill="1" applyBorder="1">
      <alignment vertical="center"/>
      <protection/>
    </xf>
    <xf numFmtId="49" fontId="9" fillId="0" borderId="13" xfId="0" applyNumberFormat="1" applyFont="1" applyFill="1" applyBorder="1" applyAlignment="1" applyProtection="1">
      <alignment vertical="center" wrapText="1"/>
      <protection/>
    </xf>
    <xf numFmtId="187" fontId="9" fillId="0" borderId="13" xfId="0" applyNumberFormat="1" applyFont="1" applyFill="1" applyBorder="1" applyAlignment="1" applyProtection="1">
      <alignment horizontal="right" vertical="center"/>
      <protection/>
    </xf>
    <xf numFmtId="186" fontId="9" fillId="0" borderId="13" xfId="0" applyNumberFormat="1" applyFont="1" applyFill="1" applyBorder="1" applyAlignment="1">
      <alignment vertical="center"/>
    </xf>
    <xf numFmtId="186" fontId="9" fillId="0" borderId="13" xfId="0" applyNumberFormat="1" applyFont="1" applyFill="1" applyBorder="1" applyAlignment="1" applyProtection="1">
      <alignment horizontal="right" vertical="center"/>
      <protection/>
    </xf>
    <xf numFmtId="4" fontId="7" fillId="0" borderId="13" xfId="0" applyNumberFormat="1" applyFont="1" applyFill="1" applyBorder="1" applyAlignment="1" applyProtection="1">
      <alignment vertical="center"/>
      <protection/>
    </xf>
    <xf numFmtId="4" fontId="7" fillId="0" borderId="16" xfId="0" applyNumberFormat="1" applyFont="1" applyFill="1" applyBorder="1" applyAlignment="1">
      <alignment vertical="center" wrapText="1"/>
    </xf>
    <xf numFmtId="0" fontId="2" fillId="0" borderId="13" xfId="412" applyNumberFormat="1" applyFont="1" applyFill="1" applyBorder="1" applyAlignment="1">
      <alignment horizontal="center" vertical="center"/>
      <protection/>
    </xf>
    <xf numFmtId="0" fontId="2" fillId="0" borderId="13" xfId="412" applyNumberFormat="1" applyFont="1" applyFill="1" applyBorder="1">
      <alignment vertical="center"/>
      <protection/>
    </xf>
    <xf numFmtId="186" fontId="9" fillId="0" borderId="13" xfId="413" applyNumberFormat="1" applyFont="1" applyFill="1" applyBorder="1" applyAlignment="1">
      <alignment horizontal="right" vertical="center"/>
      <protection/>
    </xf>
    <xf numFmtId="186" fontId="9" fillId="0" borderId="13" xfId="414" applyNumberFormat="1" applyFont="1" applyFill="1" applyBorder="1" applyAlignment="1">
      <alignment horizontal="right" vertical="center"/>
      <protection/>
    </xf>
    <xf numFmtId="186" fontId="9" fillId="0" borderId="13" xfId="415" applyNumberFormat="1" applyFont="1" applyFill="1" applyBorder="1" applyAlignment="1">
      <alignment horizontal="right" vertical="center"/>
      <protection/>
    </xf>
    <xf numFmtId="186" fontId="9" fillId="0" borderId="13" xfId="416" applyNumberFormat="1" applyFont="1" applyFill="1" applyBorder="1" applyAlignment="1">
      <alignment horizontal="right" vertical="center"/>
      <protection/>
    </xf>
    <xf numFmtId="186" fontId="9" fillId="0" borderId="13" xfId="417" applyNumberFormat="1" applyFont="1" applyFill="1" applyBorder="1" applyAlignment="1">
      <alignment horizontal="right" vertical="center"/>
      <protection/>
    </xf>
    <xf numFmtId="4" fontId="7" fillId="0" borderId="16" xfId="0" applyNumberFormat="1" applyFont="1" applyBorder="1" applyAlignment="1">
      <alignment horizontal="center" vertical="center" wrapText="1"/>
    </xf>
    <xf numFmtId="49" fontId="2" fillId="0" borderId="13" xfId="419" applyNumberFormat="1" applyFont="1" applyFill="1" applyBorder="1">
      <alignment vertical="center"/>
      <protection/>
    </xf>
    <xf numFmtId="0" fontId="2" fillId="0" borderId="13" xfId="419" applyNumberFormat="1" applyFont="1" applyFill="1" applyBorder="1">
      <alignment vertical="center"/>
      <protection/>
    </xf>
    <xf numFmtId="190" fontId="9" fillId="0" borderId="13" xfId="419" applyNumberFormat="1" applyFont="1" applyFill="1" applyBorder="1" applyAlignment="1">
      <alignment horizontal="right" vertical="center"/>
      <protection/>
    </xf>
    <xf numFmtId="0" fontId="9" fillId="0" borderId="13" xfId="0" applyFont="1" applyBorder="1" applyAlignment="1">
      <alignment vertical="center"/>
    </xf>
    <xf numFmtId="0" fontId="9" fillId="0" borderId="13" xfId="0" applyFont="1" applyBorder="1" applyAlignment="1">
      <alignment vertical="center" wrapText="1"/>
    </xf>
    <xf numFmtId="0" fontId="9" fillId="0" borderId="0" xfId="0" applyFont="1" applyAlignment="1">
      <alignment vertical="center"/>
    </xf>
    <xf numFmtId="49" fontId="2" fillId="0" borderId="13" xfId="420" applyNumberFormat="1" applyFont="1" applyFill="1" applyBorder="1">
      <alignment vertical="center"/>
      <protection/>
    </xf>
    <xf numFmtId="0" fontId="2" fillId="0" borderId="13" xfId="420" applyNumberFormat="1" applyFont="1" applyFill="1" applyBorder="1">
      <alignment vertical="center"/>
      <protection/>
    </xf>
    <xf numFmtId="190" fontId="9" fillId="0" borderId="13" xfId="420" applyNumberFormat="1" applyFont="1" applyFill="1" applyBorder="1" applyAlignment="1">
      <alignment horizontal="right" vertical="center"/>
      <protection/>
    </xf>
    <xf numFmtId="0" fontId="2" fillId="0" borderId="13" xfId="424" applyNumberFormat="1" applyFont="1" applyFill="1" applyBorder="1">
      <alignment vertical="center"/>
      <protection/>
    </xf>
    <xf numFmtId="190" fontId="9" fillId="0" borderId="13" xfId="425" applyNumberFormat="1" applyFont="1" applyFill="1" applyBorder="1" applyAlignment="1">
      <alignment horizontal="right" vertical="center"/>
      <protection/>
    </xf>
    <xf numFmtId="49" fontId="2" fillId="0" borderId="13" xfId="423" applyNumberFormat="1" applyFont="1" applyFill="1" applyBorder="1">
      <alignment vertical="center"/>
      <protection/>
    </xf>
    <xf numFmtId="49" fontId="0" fillId="0" borderId="13" xfId="427" applyNumberFormat="1" applyFont="1" applyFill="1" applyBorder="1" applyAlignment="1">
      <alignment vertical="center" wrapText="1"/>
      <protection/>
    </xf>
    <xf numFmtId="0" fontId="9" fillId="0" borderId="13" xfId="0" applyNumberFormat="1" applyFont="1" applyFill="1" applyBorder="1" applyAlignment="1" applyProtection="1">
      <alignment vertical="center" wrapText="1"/>
      <protection/>
    </xf>
    <xf numFmtId="4" fontId="0" fillId="0" borderId="13" xfId="428" applyNumberFormat="1" applyFont="1" applyFill="1" applyBorder="1">
      <alignment vertical="center"/>
      <protection/>
    </xf>
    <xf numFmtId="186" fontId="0" fillId="0" borderId="13" xfId="428" applyNumberFormat="1" applyFont="1" applyFill="1" applyBorder="1">
      <alignment vertical="center"/>
      <protection/>
    </xf>
    <xf numFmtId="187" fontId="9" fillId="0" borderId="13" xfId="545" applyNumberFormat="1" applyFont="1" applyFill="1" applyBorder="1" applyAlignment="1" applyProtection="1">
      <alignment horizontal="right" vertical="center" wrapText="1"/>
      <protection/>
    </xf>
    <xf numFmtId="0" fontId="8" fillId="28" borderId="14" xfId="0" applyNumberFormat="1" applyFont="1" applyFill="1" applyBorder="1" applyAlignment="1" applyProtection="1">
      <alignment horizontal="center" vertical="center"/>
      <protection/>
    </xf>
    <xf numFmtId="0" fontId="8" fillId="28" borderId="20" xfId="0" applyNumberFormat="1" applyFont="1" applyFill="1" applyBorder="1" applyAlignment="1" applyProtection="1">
      <alignment vertical="center"/>
      <protection/>
    </xf>
    <xf numFmtId="0" fontId="8" fillId="28" borderId="21" xfId="0" applyNumberFormat="1" applyFont="1" applyFill="1" applyBorder="1" applyAlignment="1" applyProtection="1">
      <alignment vertical="center" wrapText="1"/>
      <protection/>
    </xf>
    <xf numFmtId="0" fontId="8" fillId="28" borderId="13" xfId="0" applyNumberFormat="1" applyFont="1" applyFill="1" applyBorder="1" applyAlignment="1" applyProtection="1">
      <alignment vertical="center" wrapText="1"/>
      <protection/>
    </xf>
    <xf numFmtId="0" fontId="8" fillId="28" borderId="13" xfId="0" applyNumberFormat="1" applyFont="1" applyFill="1" applyBorder="1" applyAlignment="1" applyProtection="1">
      <alignment horizontal="center" vertical="center" wrapText="1"/>
      <protection/>
    </xf>
    <xf numFmtId="0" fontId="8" fillId="28" borderId="14" xfId="0" applyNumberFormat="1" applyFont="1" applyFill="1" applyBorder="1" applyAlignment="1" applyProtection="1">
      <alignment horizontal="center" vertical="center" wrapText="1"/>
      <protection/>
    </xf>
    <xf numFmtId="186" fontId="0" fillId="0" borderId="0" xfId="0" applyNumberFormat="1" applyAlignment="1">
      <alignment vertical="center"/>
    </xf>
    <xf numFmtId="49" fontId="2" fillId="0" borderId="13" xfId="448" applyNumberFormat="1" applyFont="1" applyFill="1" applyBorder="1">
      <alignment vertical="center"/>
      <protection/>
    </xf>
    <xf numFmtId="0" fontId="2" fillId="0" borderId="13" xfId="448" applyNumberFormat="1" applyFont="1" applyFill="1" applyBorder="1">
      <alignment vertical="center"/>
      <protection/>
    </xf>
    <xf numFmtId="190" fontId="2" fillId="0" borderId="13" xfId="449" applyNumberFormat="1" applyFont="1" applyFill="1" applyBorder="1" applyAlignment="1">
      <alignment horizontal="right" vertical="center"/>
      <protection/>
    </xf>
    <xf numFmtId="49" fontId="7" fillId="0" borderId="14" xfId="0" applyNumberFormat="1" applyFont="1" applyFill="1" applyBorder="1" applyAlignment="1" applyProtection="1">
      <alignment vertical="center" wrapText="1"/>
      <protection/>
    </xf>
    <xf numFmtId="49" fontId="2" fillId="0" borderId="13" xfId="429" applyNumberFormat="1" applyFont="1" applyFill="1" applyBorder="1">
      <alignment vertical="center"/>
      <protection/>
    </xf>
    <xf numFmtId="0" fontId="2" fillId="0" borderId="13" xfId="430" applyNumberFormat="1" applyFont="1" applyFill="1" applyBorder="1">
      <alignment vertical="center"/>
      <protection/>
    </xf>
    <xf numFmtId="190" fontId="2" fillId="0" borderId="13" xfId="431" applyNumberFormat="1" applyFont="1" applyFill="1" applyBorder="1" applyAlignment="1">
      <alignment horizontal="right" vertical="center"/>
      <protection/>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463" applyNumberFormat="1" applyFont="1" applyFill="1" applyAlignment="1" applyProtection="1">
      <alignment horizontal="center" vertical="center"/>
      <protection/>
    </xf>
    <xf numFmtId="0" fontId="3" fillId="0" borderId="0" xfId="464" applyFont="1" applyAlignment="1">
      <alignment horizontal="left" vertical="center" wrapText="1"/>
      <protection/>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horizontal="right" vertical="center"/>
    </xf>
    <xf numFmtId="0" fontId="7" fillId="0" borderId="17" xfId="0" applyFont="1" applyBorder="1" applyAlignment="1">
      <alignment horizontal="right" vertical="center"/>
    </xf>
    <xf numFmtId="0" fontId="7" fillId="0" borderId="14"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9" fillId="0" borderId="20" xfId="0" applyNumberFormat="1" applyFont="1" applyFill="1" applyBorder="1" applyAlignment="1" applyProtection="1">
      <alignment horizontal="center" vertical="center" wrapText="1"/>
      <protection/>
    </xf>
    <xf numFmtId="49" fontId="9" fillId="0" borderId="22"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0" fontId="3" fillId="0" borderId="0" xfId="0" applyFont="1" applyAlignment="1">
      <alignment horizontal="left" vertical="center"/>
    </xf>
    <xf numFmtId="0" fontId="7" fillId="0" borderId="22" xfId="0" applyFont="1" applyFill="1" applyBorder="1" applyAlignment="1">
      <alignment horizontal="center" vertical="center" wrapText="1"/>
    </xf>
    <xf numFmtId="0" fontId="7" fillId="28" borderId="20" xfId="0" applyFont="1" applyFill="1" applyBorder="1" applyAlignment="1">
      <alignment horizontal="center" vertical="center"/>
    </xf>
    <xf numFmtId="0" fontId="7" fillId="28" borderId="16" xfId="0" applyFont="1" applyFill="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10" fillId="0" borderId="0" xfId="545"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3" xfId="0" applyFont="1" applyFill="1" applyBorder="1" applyAlignment="1">
      <alignment horizontal="center" vertical="center"/>
    </xf>
    <xf numFmtId="0" fontId="7" fillId="0" borderId="13" xfId="0" applyNumberFormat="1" applyFont="1" applyFill="1" applyBorder="1" applyAlignment="1" applyProtection="1">
      <alignment horizontal="center" vertical="center"/>
      <protection/>
    </xf>
    <xf numFmtId="49" fontId="9" fillId="0" borderId="21" xfId="0" applyNumberFormat="1" applyFont="1" applyFill="1" applyBorder="1" applyAlignment="1" applyProtection="1">
      <alignment horizontal="center" vertical="center" wrapText="1"/>
      <protection/>
    </xf>
    <xf numFmtId="49" fontId="9" fillId="0" borderId="23" xfId="0" applyNumberFormat="1" applyFont="1" applyFill="1" applyBorder="1" applyAlignment="1" applyProtection="1">
      <alignment horizontal="center" vertical="center" wrapText="1"/>
      <protection/>
    </xf>
    <xf numFmtId="49" fontId="9" fillId="0" borderId="24" xfId="0" applyNumberFormat="1" applyFont="1" applyFill="1" applyBorder="1" applyAlignment="1" applyProtection="1">
      <alignment horizontal="center" vertical="center" wrapText="1"/>
      <protection/>
    </xf>
    <xf numFmtId="49" fontId="3" fillId="0" borderId="0" xfId="463" applyNumberFormat="1" applyFont="1" applyFill="1" applyAlignment="1" applyProtection="1">
      <alignment horizontal="left" vertical="center"/>
      <protection/>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Border="1" applyAlignment="1">
      <alignment horizontal="center" vertical="center"/>
    </xf>
    <xf numFmtId="0" fontId="10" fillId="0" borderId="0" xfId="0" applyFont="1" applyAlignment="1">
      <alignment horizontal="center" vertical="center"/>
    </xf>
    <xf numFmtId="0" fontId="7" fillId="0" borderId="22" xfId="0" applyFont="1" applyFill="1" applyBorder="1" applyAlignment="1">
      <alignment horizontal="center" vertical="center"/>
    </xf>
    <xf numFmtId="49" fontId="9" fillId="0" borderId="20" xfId="0" applyNumberFormat="1" applyFont="1" applyFill="1" applyBorder="1" applyAlignment="1" applyProtection="1">
      <alignment horizontal="center" vertical="center" wrapText="1"/>
      <protection/>
    </xf>
    <xf numFmtId="49" fontId="9" fillId="0" borderId="22"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49" fontId="9" fillId="0" borderId="20" xfId="0" applyNumberFormat="1" applyFont="1" applyFill="1" applyBorder="1" applyAlignment="1" applyProtection="1">
      <alignment horizontal="center" vertical="center" wrapText="1"/>
      <protection/>
    </xf>
    <xf numFmtId="49" fontId="9" fillId="0" borderId="22"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3" fillId="0" borderId="0" xfId="0" applyFont="1" applyAlignment="1">
      <alignment horizontal="left" vertical="center" wrapText="1"/>
    </xf>
    <xf numFmtId="0" fontId="7" fillId="0" borderId="0" xfId="0" applyFont="1" applyBorder="1" applyAlignment="1">
      <alignment horizontal="right" vertical="center"/>
    </xf>
    <xf numFmtId="0" fontId="12" fillId="0" borderId="0" xfId="0" applyFont="1" applyAlignment="1">
      <alignment horizontal="left" vertical="center" wrapText="1"/>
    </xf>
    <xf numFmtId="0" fontId="6" fillId="0" borderId="0" xfId="0" applyFont="1" applyAlignment="1">
      <alignment horizontal="center" vertical="center"/>
    </xf>
    <xf numFmtId="0" fontId="7" fillId="0" borderId="17" xfId="463" applyFont="1" applyFill="1" applyBorder="1" applyAlignment="1">
      <alignment horizontal="left" vertical="center"/>
      <protection/>
    </xf>
    <xf numFmtId="0" fontId="7" fillId="0" borderId="17" xfId="463" applyFont="1" applyFill="1" applyBorder="1" applyAlignment="1">
      <alignment horizontal="left" vertical="center"/>
      <protection/>
    </xf>
    <xf numFmtId="0" fontId="7" fillId="0" borderId="0" xfId="463" applyFont="1" applyFill="1" applyBorder="1" applyAlignment="1">
      <alignment horizontal="left" vertical="center"/>
      <protection/>
    </xf>
    <xf numFmtId="49" fontId="7" fillId="0" borderId="13" xfId="0" applyNumberFormat="1" applyFont="1" applyBorder="1" applyAlignment="1">
      <alignment horizontal="center" vertical="center"/>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0" borderId="0" xfId="0" applyFont="1" applyAlignment="1">
      <alignment horizontal="center" vertical="center"/>
    </xf>
    <xf numFmtId="0" fontId="7" fillId="0" borderId="22" xfId="0" applyFont="1" applyBorder="1" applyAlignment="1">
      <alignment horizontal="center" vertical="center" wrapText="1"/>
    </xf>
    <xf numFmtId="0" fontId="8" fillId="0" borderId="13"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28" borderId="22" xfId="0" applyFont="1" applyFill="1" applyBorder="1" applyAlignment="1">
      <alignment horizontal="center" vertical="center"/>
    </xf>
    <xf numFmtId="0" fontId="8" fillId="28" borderId="16" xfId="0" applyFont="1" applyFill="1" applyBorder="1" applyAlignment="1">
      <alignment horizontal="center" vertical="center"/>
    </xf>
    <xf numFmtId="0" fontId="8" fillId="28" borderId="20" xfId="0" applyNumberFormat="1" applyFont="1" applyFill="1" applyBorder="1" applyAlignment="1" applyProtection="1">
      <alignment horizontal="center" vertical="center" wrapText="1"/>
      <protection/>
    </xf>
    <xf numFmtId="0" fontId="8" fillId="28" borderId="22" xfId="0" applyNumberFormat="1" applyFont="1" applyFill="1" applyBorder="1" applyAlignment="1" applyProtection="1">
      <alignment horizontal="center" vertical="center" wrapText="1"/>
      <protection/>
    </xf>
    <xf numFmtId="0" fontId="8" fillId="28" borderId="1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28" borderId="13" xfId="0" applyNumberFormat="1" applyFont="1" applyFill="1" applyBorder="1" applyAlignment="1" applyProtection="1">
      <alignment horizontal="center" vertical="center" wrapText="1"/>
      <protection/>
    </xf>
    <xf numFmtId="49" fontId="7" fillId="0" borderId="13" xfId="545" applyNumberFormat="1" applyFont="1" applyFill="1" applyBorder="1" applyAlignment="1" applyProtection="1">
      <alignment horizontal="center" vertical="center" wrapText="1"/>
      <protection/>
    </xf>
    <xf numFmtId="184" fontId="7" fillId="0" borderId="13" xfId="545" applyNumberFormat="1" applyFont="1" applyFill="1" applyBorder="1" applyAlignment="1" applyProtection="1">
      <alignment horizontal="center" vertical="center" wrapText="1"/>
      <protection/>
    </xf>
    <xf numFmtId="192" fontId="3" fillId="0" borderId="0" xfId="0" applyNumberFormat="1" applyFont="1" applyAlignment="1">
      <alignment horizontal="left" vertical="center" wrapText="1"/>
    </xf>
    <xf numFmtId="49" fontId="0" fillId="0" borderId="20" xfId="0" applyNumberFormat="1" applyFill="1" applyBorder="1" applyAlignment="1" applyProtection="1">
      <alignment horizontal="center" vertical="center" wrapText="1"/>
      <protection/>
    </xf>
    <xf numFmtId="49" fontId="0" fillId="0" borderId="22" xfId="0" applyNumberFormat="1" applyFill="1" applyBorder="1" applyAlignment="1" applyProtection="1">
      <alignment horizontal="center" vertical="center" wrapText="1"/>
      <protection/>
    </xf>
    <xf numFmtId="49" fontId="0" fillId="0" borderId="16" xfId="0" applyNumberFormat="1" applyFill="1" applyBorder="1" applyAlignment="1" applyProtection="1">
      <alignment horizontal="center" vertical="center" wrapText="1"/>
      <protection/>
    </xf>
    <xf numFmtId="0" fontId="8" fillId="28" borderId="13" xfId="0" applyNumberFormat="1" applyFont="1" applyFill="1" applyBorder="1" applyAlignment="1" applyProtection="1">
      <alignment horizontal="center" vertical="center"/>
      <protection/>
    </xf>
    <xf numFmtId="0" fontId="8" fillId="28" borderId="20" xfId="0" applyNumberFormat="1" applyFont="1" applyFill="1" applyBorder="1" applyAlignment="1" applyProtection="1">
      <alignment horizontal="center" vertical="center"/>
      <protection/>
    </xf>
    <xf numFmtId="0" fontId="8" fillId="28" borderId="22" xfId="0" applyNumberFormat="1" applyFont="1" applyFill="1" applyBorder="1" applyAlignment="1" applyProtection="1">
      <alignment horizontal="center" vertical="center"/>
      <protection/>
    </xf>
    <xf numFmtId="0" fontId="8" fillId="28" borderId="16" xfId="0" applyNumberFormat="1" applyFont="1" applyFill="1" applyBorder="1" applyAlignment="1" applyProtection="1">
      <alignment horizontal="center" vertical="center"/>
      <protection/>
    </xf>
    <xf numFmtId="0" fontId="8" fillId="28" borderId="14" xfId="0" applyNumberFormat="1" applyFont="1" applyFill="1" applyBorder="1" applyAlignment="1" applyProtection="1">
      <alignment horizontal="center" vertical="center" wrapText="1"/>
      <protection/>
    </xf>
    <xf numFmtId="0" fontId="8" fillId="28" borderId="19" xfId="0" applyNumberFormat="1" applyFont="1" applyFill="1" applyBorder="1" applyAlignment="1" applyProtection="1">
      <alignment horizontal="center" vertical="center" wrapText="1"/>
      <protection/>
    </xf>
    <xf numFmtId="0" fontId="8" fillId="28" borderId="15" xfId="0" applyNumberFormat="1" applyFont="1" applyFill="1" applyBorder="1" applyAlignment="1" applyProtection="1">
      <alignment horizontal="center" vertical="center" wrapText="1"/>
      <protection/>
    </xf>
    <xf numFmtId="0" fontId="4" fillId="0" borderId="0" xfId="421" applyFont="1" applyAlignment="1">
      <alignment horizontal="center" vertical="center"/>
      <protection/>
    </xf>
    <xf numFmtId="0" fontId="5" fillId="0" borderId="0" xfId="421" applyFont="1" applyAlignment="1">
      <alignment horizontal="center" vertical="center"/>
      <protection/>
    </xf>
    <xf numFmtId="0" fontId="3" fillId="0" borderId="14" xfId="421" applyFont="1" applyBorder="1" applyAlignment="1">
      <alignment horizontal="center" vertical="center"/>
      <protection/>
    </xf>
    <xf numFmtId="0" fontId="3" fillId="0" borderId="19" xfId="421" applyFont="1" applyBorder="1" applyAlignment="1">
      <alignment horizontal="center" vertical="center"/>
      <protection/>
    </xf>
    <xf numFmtId="0" fontId="3" fillId="0" borderId="15" xfId="421" applyFont="1" applyBorder="1" applyAlignment="1">
      <alignment horizontal="center" vertical="center"/>
      <protection/>
    </xf>
    <xf numFmtId="0" fontId="2" fillId="0" borderId="14" xfId="421" applyFont="1" applyBorder="1" applyAlignment="1">
      <alignment horizontal="center" vertical="center" wrapText="1"/>
      <protection/>
    </xf>
    <xf numFmtId="0" fontId="2" fillId="0" borderId="19" xfId="421" applyFont="1" applyBorder="1" applyAlignment="1">
      <alignment horizontal="center" vertical="center" wrapText="1"/>
      <protection/>
    </xf>
    <xf numFmtId="0" fontId="2" fillId="0" borderId="15" xfId="421" applyFont="1" applyBorder="1" applyAlignment="1">
      <alignment horizontal="center" vertical="center" wrapText="1"/>
      <protection/>
    </xf>
  </cellXfs>
  <cellStyles count="663">
    <cellStyle name="Normal" xfId="0"/>
    <cellStyle name="20% - 强调文字颜色 1" xfId="15"/>
    <cellStyle name="20% - 强调文字颜色 1 10" xfId="16"/>
    <cellStyle name="20% - 强调文字颜色 1 11" xfId="17"/>
    <cellStyle name="20% - 强调文字颜色 1 12" xfId="18"/>
    <cellStyle name="20% - 强调文字颜色 1 13" xfId="19"/>
    <cellStyle name="20% - 强调文字颜色 1 14" xfId="20"/>
    <cellStyle name="20% - 强调文字颜色 1 15" xfId="21"/>
    <cellStyle name="20% - 强调文字颜色 1 16" xfId="22"/>
    <cellStyle name="20% - 强调文字颜色 1 2" xfId="23"/>
    <cellStyle name="20% - 强调文字颜色 1 3" xfId="24"/>
    <cellStyle name="20% - 强调文字颜色 1 4" xfId="25"/>
    <cellStyle name="20% - 强调文字颜色 1 5" xfId="26"/>
    <cellStyle name="20% - 强调文字颜色 1 6" xfId="27"/>
    <cellStyle name="20% - 强调文字颜色 1 7" xfId="28"/>
    <cellStyle name="20% - 强调文字颜色 1 8" xfId="29"/>
    <cellStyle name="20% - 强调文字颜色 1 9" xfId="30"/>
    <cellStyle name="20% - 强调文字颜色 2" xfId="31"/>
    <cellStyle name="20% - 强调文字颜色 2 10" xfId="32"/>
    <cellStyle name="20% - 强调文字颜色 2 11" xfId="33"/>
    <cellStyle name="20% - 强调文字颜色 2 12" xfId="34"/>
    <cellStyle name="20% - 强调文字颜色 2 13" xfId="35"/>
    <cellStyle name="20% - 强调文字颜色 2 14" xfId="36"/>
    <cellStyle name="20% - 强调文字颜色 2 15" xfId="37"/>
    <cellStyle name="20% - 强调文字颜色 2 16" xfId="38"/>
    <cellStyle name="20% - 强调文字颜色 2 2" xfId="39"/>
    <cellStyle name="20% - 强调文字颜色 2 3" xfId="40"/>
    <cellStyle name="20% - 强调文字颜色 2 4" xfId="41"/>
    <cellStyle name="20% - 强调文字颜色 2 5" xfId="42"/>
    <cellStyle name="20% - 强调文字颜色 2 6" xfId="43"/>
    <cellStyle name="20% - 强调文字颜色 2 7" xfId="44"/>
    <cellStyle name="20% - 强调文字颜色 2 8" xfId="45"/>
    <cellStyle name="20% - 强调文字颜色 2 9" xfId="46"/>
    <cellStyle name="20% - 强调文字颜色 3" xfId="47"/>
    <cellStyle name="20% - 强调文字颜色 3 10" xfId="48"/>
    <cellStyle name="20% - 强调文字颜色 3 11" xfId="49"/>
    <cellStyle name="20% - 强调文字颜色 3 12" xfId="50"/>
    <cellStyle name="20% - 强调文字颜色 3 13" xfId="51"/>
    <cellStyle name="20% - 强调文字颜色 3 14" xfId="52"/>
    <cellStyle name="20% - 强调文字颜色 3 15" xfId="53"/>
    <cellStyle name="20% - 强调文字颜色 3 16" xfId="54"/>
    <cellStyle name="20% - 强调文字颜色 3 2" xfId="55"/>
    <cellStyle name="20% - 强调文字颜色 3 3" xfId="56"/>
    <cellStyle name="20% - 强调文字颜色 3 4" xfId="57"/>
    <cellStyle name="20% - 强调文字颜色 3 5" xfId="58"/>
    <cellStyle name="20% - 强调文字颜色 3 6" xfId="59"/>
    <cellStyle name="20% - 强调文字颜色 3 7" xfId="60"/>
    <cellStyle name="20% - 强调文字颜色 3 8" xfId="61"/>
    <cellStyle name="20% - 强调文字颜色 3 9" xfId="62"/>
    <cellStyle name="20% - 强调文字颜色 4" xfId="63"/>
    <cellStyle name="20% - 强调文字颜色 4 10" xfId="64"/>
    <cellStyle name="20% - 强调文字颜色 4 11" xfId="65"/>
    <cellStyle name="20% - 强调文字颜色 4 12" xfId="66"/>
    <cellStyle name="20% - 强调文字颜色 4 13" xfId="67"/>
    <cellStyle name="20% - 强调文字颜色 4 14" xfId="68"/>
    <cellStyle name="20% - 强调文字颜色 4 15" xfId="69"/>
    <cellStyle name="20% - 强调文字颜色 4 16" xfId="70"/>
    <cellStyle name="20% - 强调文字颜色 4 2" xfId="71"/>
    <cellStyle name="20% - 强调文字颜色 4 3" xfId="72"/>
    <cellStyle name="20% - 强调文字颜色 4 4" xfId="73"/>
    <cellStyle name="20% - 强调文字颜色 4 5" xfId="74"/>
    <cellStyle name="20% - 强调文字颜色 4 6" xfId="75"/>
    <cellStyle name="20% - 强调文字颜色 4 7" xfId="76"/>
    <cellStyle name="20% - 强调文字颜色 4 8" xfId="77"/>
    <cellStyle name="20% - 强调文字颜色 4 9" xfId="78"/>
    <cellStyle name="20% - 强调文字颜色 5" xfId="79"/>
    <cellStyle name="20% - 强调文字颜色 5 10" xfId="80"/>
    <cellStyle name="20% - 强调文字颜色 5 11" xfId="81"/>
    <cellStyle name="20% - 强调文字颜色 5 12" xfId="82"/>
    <cellStyle name="20% - 强调文字颜色 5 13" xfId="83"/>
    <cellStyle name="20% - 强调文字颜色 5 14" xfId="84"/>
    <cellStyle name="20% - 强调文字颜色 5 15" xfId="85"/>
    <cellStyle name="20% - 强调文字颜色 5 16" xfId="86"/>
    <cellStyle name="20% - 强调文字颜色 5 2" xfId="87"/>
    <cellStyle name="20% - 强调文字颜色 5 3" xfId="88"/>
    <cellStyle name="20% - 强调文字颜色 5 4" xfId="89"/>
    <cellStyle name="20% - 强调文字颜色 5 5" xfId="90"/>
    <cellStyle name="20% - 强调文字颜色 5 6" xfId="91"/>
    <cellStyle name="20% - 强调文字颜色 5 7" xfId="92"/>
    <cellStyle name="20% - 强调文字颜色 5 8" xfId="93"/>
    <cellStyle name="20% - 强调文字颜色 5 9" xfId="94"/>
    <cellStyle name="20% - 强调文字颜色 6" xfId="95"/>
    <cellStyle name="20% - 强调文字颜色 6 10" xfId="96"/>
    <cellStyle name="20% - 强调文字颜色 6 11" xfId="97"/>
    <cellStyle name="20% - 强调文字颜色 6 12" xfId="98"/>
    <cellStyle name="20% - 强调文字颜色 6 13" xfId="99"/>
    <cellStyle name="20% - 强调文字颜色 6 14" xfId="100"/>
    <cellStyle name="20% - 强调文字颜色 6 15" xfId="101"/>
    <cellStyle name="20% - 强调文字颜色 6 16" xfId="102"/>
    <cellStyle name="20% - 强调文字颜色 6 2" xfId="103"/>
    <cellStyle name="20% - 强调文字颜色 6 3" xfId="104"/>
    <cellStyle name="20% - 强调文字颜色 6 4" xfId="105"/>
    <cellStyle name="20% - 强调文字颜色 6 5" xfId="106"/>
    <cellStyle name="20% - 强调文字颜色 6 6" xfId="107"/>
    <cellStyle name="20% - 强调文字颜色 6 7" xfId="108"/>
    <cellStyle name="20% - 强调文字颜色 6 8" xfId="109"/>
    <cellStyle name="20% - 强调文字颜色 6 9" xfId="110"/>
    <cellStyle name="20% - 着色 1" xfId="111"/>
    <cellStyle name="20% - 着色 2" xfId="112"/>
    <cellStyle name="20% - 着色 3" xfId="113"/>
    <cellStyle name="20% - 着色 4" xfId="114"/>
    <cellStyle name="20% - 着色 5" xfId="115"/>
    <cellStyle name="20% - 着色 6" xfId="116"/>
    <cellStyle name="40% - 强调文字颜色 1" xfId="117"/>
    <cellStyle name="40% - 强调文字颜色 1 10" xfId="118"/>
    <cellStyle name="40% - 强调文字颜色 1 11" xfId="119"/>
    <cellStyle name="40% - 强调文字颜色 1 12" xfId="120"/>
    <cellStyle name="40% - 强调文字颜色 1 13" xfId="121"/>
    <cellStyle name="40% - 强调文字颜色 1 14" xfId="122"/>
    <cellStyle name="40% - 强调文字颜色 1 15" xfId="123"/>
    <cellStyle name="40% - 强调文字颜色 1 16" xfId="124"/>
    <cellStyle name="40% - 强调文字颜色 1 2" xfId="125"/>
    <cellStyle name="40% - 强调文字颜色 1 3" xfId="126"/>
    <cellStyle name="40% - 强调文字颜色 1 4" xfId="127"/>
    <cellStyle name="40% - 强调文字颜色 1 5" xfId="128"/>
    <cellStyle name="40% - 强调文字颜色 1 6" xfId="129"/>
    <cellStyle name="40% - 强调文字颜色 1 7" xfId="130"/>
    <cellStyle name="40% - 强调文字颜色 1 8" xfId="131"/>
    <cellStyle name="40% - 强调文字颜色 1 9" xfId="132"/>
    <cellStyle name="40% - 强调文字颜色 2" xfId="133"/>
    <cellStyle name="40% - 强调文字颜色 2 10" xfId="134"/>
    <cellStyle name="40% - 强调文字颜色 2 11" xfId="135"/>
    <cellStyle name="40% - 强调文字颜色 2 12" xfId="136"/>
    <cellStyle name="40% - 强调文字颜色 2 13" xfId="137"/>
    <cellStyle name="40% - 强调文字颜色 2 14" xfId="138"/>
    <cellStyle name="40% - 强调文字颜色 2 15" xfId="139"/>
    <cellStyle name="40% - 强调文字颜色 2 16" xfId="140"/>
    <cellStyle name="40% - 强调文字颜色 2 2" xfId="141"/>
    <cellStyle name="40% - 强调文字颜色 2 3" xfId="142"/>
    <cellStyle name="40% - 强调文字颜色 2 4" xfId="143"/>
    <cellStyle name="40% - 强调文字颜色 2 5" xfId="144"/>
    <cellStyle name="40% - 强调文字颜色 2 6" xfId="145"/>
    <cellStyle name="40% - 强调文字颜色 2 7" xfId="146"/>
    <cellStyle name="40% - 强调文字颜色 2 8" xfId="147"/>
    <cellStyle name="40% - 强调文字颜色 2 9" xfId="148"/>
    <cellStyle name="40% - 强调文字颜色 3" xfId="149"/>
    <cellStyle name="40% - 强调文字颜色 3 10" xfId="150"/>
    <cellStyle name="40% - 强调文字颜色 3 11" xfId="151"/>
    <cellStyle name="40% - 强调文字颜色 3 12" xfId="152"/>
    <cellStyle name="40% - 强调文字颜色 3 13" xfId="153"/>
    <cellStyle name="40% - 强调文字颜色 3 14" xfId="154"/>
    <cellStyle name="40% - 强调文字颜色 3 15" xfId="155"/>
    <cellStyle name="40% - 强调文字颜色 3 16" xfId="156"/>
    <cellStyle name="40% - 强调文字颜色 3 2" xfId="157"/>
    <cellStyle name="40% - 强调文字颜色 3 3" xfId="158"/>
    <cellStyle name="40% - 强调文字颜色 3 4" xfId="159"/>
    <cellStyle name="40% - 强调文字颜色 3 5" xfId="160"/>
    <cellStyle name="40% - 强调文字颜色 3 6" xfId="161"/>
    <cellStyle name="40% - 强调文字颜色 3 7" xfId="162"/>
    <cellStyle name="40% - 强调文字颜色 3 8" xfId="163"/>
    <cellStyle name="40% - 强调文字颜色 3 9" xfId="164"/>
    <cellStyle name="40% - 强调文字颜色 4" xfId="165"/>
    <cellStyle name="40% - 强调文字颜色 4 10" xfId="166"/>
    <cellStyle name="40% - 强调文字颜色 4 11" xfId="167"/>
    <cellStyle name="40% - 强调文字颜色 4 12" xfId="168"/>
    <cellStyle name="40% - 强调文字颜色 4 13" xfId="169"/>
    <cellStyle name="40% - 强调文字颜色 4 14" xfId="170"/>
    <cellStyle name="40% - 强调文字颜色 4 15" xfId="171"/>
    <cellStyle name="40% - 强调文字颜色 4 16" xfId="172"/>
    <cellStyle name="40% - 强调文字颜色 4 2" xfId="173"/>
    <cellStyle name="40% - 强调文字颜色 4 3" xfId="174"/>
    <cellStyle name="40% - 强调文字颜色 4 4" xfId="175"/>
    <cellStyle name="40% - 强调文字颜色 4 5" xfId="176"/>
    <cellStyle name="40% - 强调文字颜色 4 6" xfId="177"/>
    <cellStyle name="40% - 强调文字颜色 4 7" xfId="178"/>
    <cellStyle name="40% - 强调文字颜色 4 8" xfId="179"/>
    <cellStyle name="40% - 强调文字颜色 4 9" xfId="180"/>
    <cellStyle name="40% - 强调文字颜色 5" xfId="181"/>
    <cellStyle name="40% - 强调文字颜色 5 10" xfId="182"/>
    <cellStyle name="40% - 强调文字颜色 5 11" xfId="183"/>
    <cellStyle name="40% - 强调文字颜色 5 12" xfId="184"/>
    <cellStyle name="40% - 强调文字颜色 5 13" xfId="185"/>
    <cellStyle name="40% - 强调文字颜色 5 14" xfId="186"/>
    <cellStyle name="40% - 强调文字颜色 5 15" xfId="187"/>
    <cellStyle name="40% - 强调文字颜色 5 16" xfId="188"/>
    <cellStyle name="40% - 强调文字颜色 5 2" xfId="189"/>
    <cellStyle name="40% - 强调文字颜色 5 3" xfId="190"/>
    <cellStyle name="40% - 强调文字颜色 5 4" xfId="191"/>
    <cellStyle name="40% - 强调文字颜色 5 5" xfId="192"/>
    <cellStyle name="40% - 强调文字颜色 5 6" xfId="193"/>
    <cellStyle name="40% - 强调文字颜色 5 7" xfId="194"/>
    <cellStyle name="40% - 强调文字颜色 5 8" xfId="195"/>
    <cellStyle name="40% - 强调文字颜色 5 9" xfId="196"/>
    <cellStyle name="40% - 强调文字颜色 6" xfId="197"/>
    <cellStyle name="40% - 强调文字颜色 6 10" xfId="198"/>
    <cellStyle name="40% - 强调文字颜色 6 11" xfId="199"/>
    <cellStyle name="40% - 强调文字颜色 6 12" xfId="200"/>
    <cellStyle name="40% - 强调文字颜色 6 13" xfId="201"/>
    <cellStyle name="40% - 强调文字颜色 6 14" xfId="202"/>
    <cellStyle name="40% - 强调文字颜色 6 15" xfId="203"/>
    <cellStyle name="40% - 强调文字颜色 6 16" xfId="204"/>
    <cellStyle name="40% - 强调文字颜色 6 2" xfId="205"/>
    <cellStyle name="40% - 强调文字颜色 6 3" xfId="206"/>
    <cellStyle name="40% - 强调文字颜色 6 4" xfId="207"/>
    <cellStyle name="40% - 强调文字颜色 6 5" xfId="208"/>
    <cellStyle name="40% - 强调文字颜色 6 6" xfId="209"/>
    <cellStyle name="40% - 强调文字颜色 6 7" xfId="210"/>
    <cellStyle name="40% - 强调文字颜色 6 8" xfId="211"/>
    <cellStyle name="40% - 强调文字颜色 6 9" xfId="212"/>
    <cellStyle name="40% - 着色 1" xfId="213"/>
    <cellStyle name="40% - 着色 2" xfId="214"/>
    <cellStyle name="40% - 着色 3" xfId="215"/>
    <cellStyle name="40% - 着色 4" xfId="216"/>
    <cellStyle name="40% - 着色 5" xfId="217"/>
    <cellStyle name="40% - 着色 6" xfId="218"/>
    <cellStyle name="60% - 强调文字颜色 1" xfId="219"/>
    <cellStyle name="60% - 强调文字颜色 1 10" xfId="220"/>
    <cellStyle name="60% - 强调文字颜色 1 11" xfId="221"/>
    <cellStyle name="60% - 强调文字颜色 1 12" xfId="222"/>
    <cellStyle name="60% - 强调文字颜色 1 13" xfId="223"/>
    <cellStyle name="60% - 强调文字颜色 1 14" xfId="224"/>
    <cellStyle name="60% - 强调文字颜色 1 15" xfId="225"/>
    <cellStyle name="60% - 强调文字颜色 1 16" xfId="226"/>
    <cellStyle name="60% - 强调文字颜色 1 2" xfId="227"/>
    <cellStyle name="60% - 强调文字颜色 1 3" xfId="228"/>
    <cellStyle name="60% - 强调文字颜色 1 4" xfId="229"/>
    <cellStyle name="60% - 强调文字颜色 1 5" xfId="230"/>
    <cellStyle name="60% - 强调文字颜色 1 6" xfId="231"/>
    <cellStyle name="60% - 强调文字颜色 1 7" xfId="232"/>
    <cellStyle name="60% - 强调文字颜色 1 8" xfId="233"/>
    <cellStyle name="60% - 强调文字颜色 1 9" xfId="234"/>
    <cellStyle name="60% - 强调文字颜色 2" xfId="235"/>
    <cellStyle name="60% - 强调文字颜色 2 2" xfId="236"/>
    <cellStyle name="60% - 强调文字颜色 2 3" xfId="237"/>
    <cellStyle name="60% - 强调文字颜色 2 4" xfId="238"/>
    <cellStyle name="60% - 强调文字颜色 2 5" xfId="239"/>
    <cellStyle name="60% - 强调文字颜色 2 6" xfId="240"/>
    <cellStyle name="60% - 强调文字颜色 2 7" xfId="241"/>
    <cellStyle name="60% - 强调文字颜色 2 8" xfId="242"/>
    <cellStyle name="60% - 强调文字颜色 2 9" xfId="243"/>
    <cellStyle name="60% - 强调文字颜色 3" xfId="244"/>
    <cellStyle name="60% - 强调文字颜色 3 10" xfId="245"/>
    <cellStyle name="60% - 强调文字颜色 3 11" xfId="246"/>
    <cellStyle name="60% - 强调文字颜色 3 12" xfId="247"/>
    <cellStyle name="60% - 强调文字颜色 3 13" xfId="248"/>
    <cellStyle name="60% - 强调文字颜色 3 14" xfId="249"/>
    <cellStyle name="60% - 强调文字颜色 3 15" xfId="250"/>
    <cellStyle name="60% - 强调文字颜色 3 16" xfId="251"/>
    <cellStyle name="60% - 强调文字颜色 3 2" xfId="252"/>
    <cellStyle name="60% - 强调文字颜色 3 3" xfId="253"/>
    <cellStyle name="60% - 强调文字颜色 3 4" xfId="254"/>
    <cellStyle name="60% - 强调文字颜色 3 5" xfId="255"/>
    <cellStyle name="60% - 强调文字颜色 3 6" xfId="256"/>
    <cellStyle name="60% - 强调文字颜色 3 7" xfId="257"/>
    <cellStyle name="60% - 强调文字颜色 3 8" xfId="258"/>
    <cellStyle name="60% - 强调文字颜色 3 9" xfId="259"/>
    <cellStyle name="60% - 强调文字颜色 4" xfId="260"/>
    <cellStyle name="60% - 强调文字颜色 4 10" xfId="261"/>
    <cellStyle name="60% - 强调文字颜色 4 11" xfId="262"/>
    <cellStyle name="60% - 强调文字颜色 4 12" xfId="263"/>
    <cellStyle name="60% - 强调文字颜色 4 13" xfId="264"/>
    <cellStyle name="60% - 强调文字颜色 4 14" xfId="265"/>
    <cellStyle name="60% - 强调文字颜色 4 15" xfId="266"/>
    <cellStyle name="60% - 强调文字颜色 4 16" xfId="267"/>
    <cellStyle name="60% - 强调文字颜色 4 2" xfId="268"/>
    <cellStyle name="60% - 强调文字颜色 4 3" xfId="269"/>
    <cellStyle name="60% - 强调文字颜色 4 4" xfId="270"/>
    <cellStyle name="60% - 强调文字颜色 4 5" xfId="271"/>
    <cellStyle name="60% - 强调文字颜色 4 6" xfId="272"/>
    <cellStyle name="60% - 强调文字颜色 4 7" xfId="273"/>
    <cellStyle name="60% - 强调文字颜色 4 8" xfId="274"/>
    <cellStyle name="60% - 强调文字颜色 4 9" xfId="275"/>
    <cellStyle name="60% - 强调文字颜色 5" xfId="276"/>
    <cellStyle name="60% - 强调文字颜色 5 10" xfId="277"/>
    <cellStyle name="60% - 强调文字颜色 5 11" xfId="278"/>
    <cellStyle name="60% - 强调文字颜色 5 12" xfId="279"/>
    <cellStyle name="60% - 强调文字颜色 5 13" xfId="280"/>
    <cellStyle name="60% - 强调文字颜色 5 14" xfId="281"/>
    <cellStyle name="60% - 强调文字颜色 5 15" xfId="282"/>
    <cellStyle name="60% - 强调文字颜色 5 16" xfId="283"/>
    <cellStyle name="60% - 强调文字颜色 5 2" xfId="284"/>
    <cellStyle name="60% - 强调文字颜色 5 3" xfId="285"/>
    <cellStyle name="60% - 强调文字颜色 5 4" xfId="286"/>
    <cellStyle name="60% - 强调文字颜色 5 5" xfId="287"/>
    <cellStyle name="60% - 强调文字颜色 5 6" xfId="288"/>
    <cellStyle name="60% - 强调文字颜色 5 7" xfId="289"/>
    <cellStyle name="60% - 强调文字颜色 5 8" xfId="290"/>
    <cellStyle name="60% - 强调文字颜色 5 9" xfId="291"/>
    <cellStyle name="60% - 强调文字颜色 6" xfId="292"/>
    <cellStyle name="60% - 强调文字颜色 6 10" xfId="293"/>
    <cellStyle name="60% - 强调文字颜色 6 11" xfId="294"/>
    <cellStyle name="60% - 强调文字颜色 6 12" xfId="295"/>
    <cellStyle name="60% - 强调文字颜色 6 13" xfId="296"/>
    <cellStyle name="60% - 强调文字颜色 6 14" xfId="297"/>
    <cellStyle name="60% - 强调文字颜色 6 15" xfId="298"/>
    <cellStyle name="60% - 强调文字颜色 6 16" xfId="299"/>
    <cellStyle name="60% - 强调文字颜色 6 2" xfId="300"/>
    <cellStyle name="60% - 强调文字颜色 6 3" xfId="301"/>
    <cellStyle name="60% - 强调文字颜色 6 4" xfId="302"/>
    <cellStyle name="60% - 强调文字颜色 6 5" xfId="303"/>
    <cellStyle name="60% - 强调文字颜色 6 6" xfId="304"/>
    <cellStyle name="60% - 强调文字颜色 6 7" xfId="305"/>
    <cellStyle name="60% - 强调文字颜色 6 8" xfId="306"/>
    <cellStyle name="60% - 强调文字颜色 6 9" xfId="307"/>
    <cellStyle name="60% - 着色 1" xfId="308"/>
    <cellStyle name="60% - 着色 2" xfId="309"/>
    <cellStyle name="60% - 着色 3" xfId="310"/>
    <cellStyle name="60% - 着色 4" xfId="311"/>
    <cellStyle name="60% - 着色 5" xfId="312"/>
    <cellStyle name="60% - 着色 6" xfId="313"/>
    <cellStyle name="ColLevel_1" xfId="314"/>
    <cellStyle name="RowLevel_1" xfId="315"/>
    <cellStyle name="Percent" xfId="316"/>
    <cellStyle name="标题" xfId="317"/>
    <cellStyle name="标题 1" xfId="318"/>
    <cellStyle name="标题 1 10" xfId="319"/>
    <cellStyle name="标题 1 11" xfId="320"/>
    <cellStyle name="标题 1 12" xfId="321"/>
    <cellStyle name="标题 1 13" xfId="322"/>
    <cellStyle name="标题 1 14" xfId="323"/>
    <cellStyle name="标题 1 15" xfId="324"/>
    <cellStyle name="标题 1 2" xfId="325"/>
    <cellStyle name="标题 1 3" xfId="326"/>
    <cellStyle name="标题 1 4" xfId="327"/>
    <cellStyle name="标题 1 5" xfId="328"/>
    <cellStyle name="标题 1 6" xfId="329"/>
    <cellStyle name="标题 1 7" xfId="330"/>
    <cellStyle name="标题 1 8" xfId="331"/>
    <cellStyle name="标题 1 9" xfId="332"/>
    <cellStyle name="标题 10" xfId="333"/>
    <cellStyle name="标题 11" xfId="334"/>
    <cellStyle name="标题 12" xfId="335"/>
    <cellStyle name="标题 13" xfId="336"/>
    <cellStyle name="标题 14" xfId="337"/>
    <cellStyle name="标题 15" xfId="338"/>
    <cellStyle name="标题 16" xfId="339"/>
    <cellStyle name="标题 17" xfId="340"/>
    <cellStyle name="标题 18" xfId="341"/>
    <cellStyle name="标题 2" xfId="342"/>
    <cellStyle name="标题 2 10" xfId="343"/>
    <cellStyle name="标题 2 11" xfId="344"/>
    <cellStyle name="标题 2 12" xfId="345"/>
    <cellStyle name="标题 2 13" xfId="346"/>
    <cellStyle name="标题 2 14" xfId="347"/>
    <cellStyle name="标题 2 15" xfId="348"/>
    <cellStyle name="标题 2 2" xfId="349"/>
    <cellStyle name="标题 2 3" xfId="350"/>
    <cellStyle name="标题 2 4" xfId="351"/>
    <cellStyle name="标题 2 5" xfId="352"/>
    <cellStyle name="标题 2 6" xfId="353"/>
    <cellStyle name="标题 2 7" xfId="354"/>
    <cellStyle name="标题 2 8" xfId="355"/>
    <cellStyle name="标题 2 9" xfId="356"/>
    <cellStyle name="标题 3" xfId="357"/>
    <cellStyle name="标题 3 10" xfId="358"/>
    <cellStyle name="标题 3 11" xfId="359"/>
    <cellStyle name="标题 3 12" xfId="360"/>
    <cellStyle name="标题 3 13" xfId="361"/>
    <cellStyle name="标题 3 14" xfId="362"/>
    <cellStyle name="标题 3 15" xfId="363"/>
    <cellStyle name="标题 3 2" xfId="364"/>
    <cellStyle name="标题 3 3" xfId="365"/>
    <cellStyle name="标题 3 4" xfId="366"/>
    <cellStyle name="标题 3 5" xfId="367"/>
    <cellStyle name="标题 3 6" xfId="368"/>
    <cellStyle name="标题 3 7" xfId="369"/>
    <cellStyle name="标题 3 8" xfId="370"/>
    <cellStyle name="标题 3 9" xfId="371"/>
    <cellStyle name="标题 4" xfId="372"/>
    <cellStyle name="标题 4 10" xfId="373"/>
    <cellStyle name="标题 4 11" xfId="374"/>
    <cellStyle name="标题 4 12" xfId="375"/>
    <cellStyle name="标题 4 13" xfId="376"/>
    <cellStyle name="标题 4 14" xfId="377"/>
    <cellStyle name="标题 4 15" xfId="378"/>
    <cellStyle name="标题 4 2" xfId="379"/>
    <cellStyle name="标题 4 3" xfId="380"/>
    <cellStyle name="标题 4 4" xfId="381"/>
    <cellStyle name="标题 4 5" xfId="382"/>
    <cellStyle name="标题 4 6" xfId="383"/>
    <cellStyle name="标题 4 7" xfId="384"/>
    <cellStyle name="标题 4 8" xfId="385"/>
    <cellStyle name="标题 4 9" xfId="386"/>
    <cellStyle name="标题 5" xfId="387"/>
    <cellStyle name="标题 6" xfId="388"/>
    <cellStyle name="标题 7" xfId="389"/>
    <cellStyle name="标题 8" xfId="390"/>
    <cellStyle name="标题 9" xfId="391"/>
    <cellStyle name="差" xfId="392"/>
    <cellStyle name="差 10" xfId="393"/>
    <cellStyle name="差 11" xfId="394"/>
    <cellStyle name="差 12" xfId="395"/>
    <cellStyle name="差 13" xfId="396"/>
    <cellStyle name="差 14" xfId="397"/>
    <cellStyle name="差 15" xfId="398"/>
    <cellStyle name="差 16" xfId="399"/>
    <cellStyle name="差 2" xfId="400"/>
    <cellStyle name="差 3" xfId="401"/>
    <cellStyle name="差 4" xfId="402"/>
    <cellStyle name="差 5" xfId="403"/>
    <cellStyle name="差 6" xfId="404"/>
    <cellStyle name="差 7" xfId="405"/>
    <cellStyle name="差 8" xfId="406"/>
    <cellStyle name="差 9" xfId="407"/>
    <cellStyle name="差_（新增预算公开表20160201）2016年鞍山市市本级一般公共预算经济分类预算表" xfId="408"/>
    <cellStyle name="差_StartUp" xfId="409"/>
    <cellStyle name="差_填报模板 " xfId="410"/>
    <cellStyle name="常规 10" xfId="411"/>
    <cellStyle name="常规 11" xfId="412"/>
    <cellStyle name="常规 12" xfId="413"/>
    <cellStyle name="常规 13" xfId="414"/>
    <cellStyle name="常规 14" xfId="415"/>
    <cellStyle name="常规 15" xfId="416"/>
    <cellStyle name="常规 16" xfId="417"/>
    <cellStyle name="常规 17" xfId="418"/>
    <cellStyle name="常规 18" xfId="419"/>
    <cellStyle name="常规 19" xfId="420"/>
    <cellStyle name="常规 2" xfId="421"/>
    <cellStyle name="常规 20" xfId="422"/>
    <cellStyle name="常规 21" xfId="423"/>
    <cellStyle name="常规 22" xfId="424"/>
    <cellStyle name="常规 23" xfId="425"/>
    <cellStyle name="常规 24" xfId="426"/>
    <cellStyle name="常规 25" xfId="427"/>
    <cellStyle name="常规 26" xfId="428"/>
    <cellStyle name="常规 27" xfId="429"/>
    <cellStyle name="常规 28" xfId="430"/>
    <cellStyle name="常规 29" xfId="431"/>
    <cellStyle name="常规 3" xfId="432"/>
    <cellStyle name="常规 30" xfId="433"/>
    <cellStyle name="常规 31" xfId="434"/>
    <cellStyle name="常规 32" xfId="435"/>
    <cellStyle name="常规 33" xfId="436"/>
    <cellStyle name="常规 34" xfId="437"/>
    <cellStyle name="常规 35" xfId="438"/>
    <cellStyle name="常规 36" xfId="439"/>
    <cellStyle name="常规 37" xfId="440"/>
    <cellStyle name="常规 38" xfId="441"/>
    <cellStyle name="常规 39" xfId="442"/>
    <cellStyle name="常规 4" xfId="443"/>
    <cellStyle name="常规 40" xfId="444"/>
    <cellStyle name="常规 41" xfId="445"/>
    <cellStyle name="常规 42" xfId="446"/>
    <cellStyle name="常规 43" xfId="447"/>
    <cellStyle name="常规 44" xfId="448"/>
    <cellStyle name="常规 45" xfId="449"/>
    <cellStyle name="常规 46" xfId="450"/>
    <cellStyle name="常规 47" xfId="451"/>
    <cellStyle name="常规 48" xfId="452"/>
    <cellStyle name="常规 49" xfId="453"/>
    <cellStyle name="常规 5" xfId="454"/>
    <cellStyle name="常规 50" xfId="455"/>
    <cellStyle name="常规 51" xfId="456"/>
    <cellStyle name="常规 52" xfId="457"/>
    <cellStyle name="常规 53" xfId="458"/>
    <cellStyle name="常规 6" xfId="459"/>
    <cellStyle name="常规 7" xfId="460"/>
    <cellStyle name="常规 8" xfId="461"/>
    <cellStyle name="常规 9" xfId="462"/>
    <cellStyle name="常规_Sheet1" xfId="463"/>
    <cellStyle name="常规_附件1：2016年部门预算和“三公”经费预算公开表样" xfId="464"/>
    <cellStyle name="Hyperlink" xfId="465"/>
    <cellStyle name="好" xfId="466"/>
    <cellStyle name="好 2" xfId="467"/>
    <cellStyle name="好 3" xfId="468"/>
    <cellStyle name="好 4" xfId="469"/>
    <cellStyle name="好 5" xfId="470"/>
    <cellStyle name="好 6" xfId="471"/>
    <cellStyle name="好 7" xfId="472"/>
    <cellStyle name="好 8" xfId="473"/>
    <cellStyle name="好 9" xfId="474"/>
    <cellStyle name="好_（新增预算公开表20160201）2016年鞍山市市本级一般公共预算经济分类预算表" xfId="475"/>
    <cellStyle name="好_StartUp" xfId="476"/>
    <cellStyle name="好_填报模板 " xfId="477"/>
    <cellStyle name="汇总" xfId="478"/>
    <cellStyle name="汇总 10" xfId="479"/>
    <cellStyle name="汇总 11" xfId="480"/>
    <cellStyle name="汇总 12" xfId="481"/>
    <cellStyle name="汇总 13" xfId="482"/>
    <cellStyle name="汇总 14" xfId="483"/>
    <cellStyle name="汇总 15" xfId="484"/>
    <cellStyle name="汇总 2" xfId="485"/>
    <cellStyle name="汇总 3" xfId="486"/>
    <cellStyle name="汇总 4" xfId="487"/>
    <cellStyle name="汇总 5" xfId="488"/>
    <cellStyle name="汇总 6" xfId="489"/>
    <cellStyle name="汇总 7" xfId="490"/>
    <cellStyle name="汇总 8" xfId="491"/>
    <cellStyle name="汇总 9" xfId="492"/>
    <cellStyle name="Currency" xfId="493"/>
    <cellStyle name="Currency [0]" xfId="494"/>
    <cellStyle name="计算" xfId="495"/>
    <cellStyle name="计算 10" xfId="496"/>
    <cellStyle name="计算 11" xfId="497"/>
    <cellStyle name="计算 12" xfId="498"/>
    <cellStyle name="计算 13" xfId="499"/>
    <cellStyle name="计算 14" xfId="500"/>
    <cellStyle name="计算 15" xfId="501"/>
    <cellStyle name="计算 16" xfId="502"/>
    <cellStyle name="计算 2" xfId="503"/>
    <cellStyle name="计算 3" xfId="504"/>
    <cellStyle name="计算 4" xfId="505"/>
    <cellStyle name="计算 5" xfId="506"/>
    <cellStyle name="计算 6" xfId="507"/>
    <cellStyle name="计算 7" xfId="508"/>
    <cellStyle name="计算 8" xfId="509"/>
    <cellStyle name="计算 9" xfId="510"/>
    <cellStyle name="检查单元格" xfId="511"/>
    <cellStyle name="检查单元格 2" xfId="512"/>
    <cellStyle name="检查单元格 3" xfId="513"/>
    <cellStyle name="检查单元格 4" xfId="514"/>
    <cellStyle name="检查单元格 5" xfId="515"/>
    <cellStyle name="检查单元格 6" xfId="516"/>
    <cellStyle name="检查单元格 7" xfId="517"/>
    <cellStyle name="检查单元格 8" xfId="518"/>
    <cellStyle name="检查单元格 9" xfId="519"/>
    <cellStyle name="解释性文本" xfId="520"/>
    <cellStyle name="解释性文本 2" xfId="521"/>
    <cellStyle name="解释性文本 3" xfId="522"/>
    <cellStyle name="解释性文本 4" xfId="523"/>
    <cellStyle name="解释性文本 5" xfId="524"/>
    <cellStyle name="解释性文本 6" xfId="525"/>
    <cellStyle name="解释性文本 7" xfId="526"/>
    <cellStyle name="解释性文本 8" xfId="527"/>
    <cellStyle name="警告文本" xfId="528"/>
    <cellStyle name="警告文本 2" xfId="529"/>
    <cellStyle name="警告文本 3" xfId="530"/>
    <cellStyle name="警告文本 4" xfId="531"/>
    <cellStyle name="警告文本 5" xfId="532"/>
    <cellStyle name="警告文本 6" xfId="533"/>
    <cellStyle name="警告文本 7" xfId="534"/>
    <cellStyle name="警告文本 8" xfId="535"/>
    <cellStyle name="链接单元格" xfId="536"/>
    <cellStyle name="链接单元格 2" xfId="537"/>
    <cellStyle name="链接单元格 3" xfId="538"/>
    <cellStyle name="链接单元格 4" xfId="539"/>
    <cellStyle name="链接单元格 5" xfId="540"/>
    <cellStyle name="链接单元格 6" xfId="541"/>
    <cellStyle name="链接单元格 7" xfId="542"/>
    <cellStyle name="链接单元格 8" xfId="543"/>
    <cellStyle name="Comma" xfId="544"/>
    <cellStyle name="Comma [0]" xfId="545"/>
    <cellStyle name="强调文字颜色 1" xfId="546"/>
    <cellStyle name="强调文字颜色 1 10" xfId="547"/>
    <cellStyle name="强调文字颜色 1 11" xfId="548"/>
    <cellStyle name="强调文字颜色 1 12" xfId="549"/>
    <cellStyle name="强调文字颜色 1 13" xfId="550"/>
    <cellStyle name="强调文字颜色 1 14" xfId="551"/>
    <cellStyle name="强调文字颜色 1 15" xfId="552"/>
    <cellStyle name="强调文字颜色 1 16" xfId="553"/>
    <cellStyle name="强调文字颜色 1 2" xfId="554"/>
    <cellStyle name="强调文字颜色 1 3" xfId="555"/>
    <cellStyle name="强调文字颜色 1 4" xfId="556"/>
    <cellStyle name="强调文字颜色 1 5" xfId="557"/>
    <cellStyle name="强调文字颜色 1 6" xfId="558"/>
    <cellStyle name="强调文字颜色 1 7" xfId="559"/>
    <cellStyle name="强调文字颜色 1 8" xfId="560"/>
    <cellStyle name="强调文字颜色 1 9" xfId="561"/>
    <cellStyle name="强调文字颜色 2" xfId="562"/>
    <cellStyle name="强调文字颜色 2 2" xfId="563"/>
    <cellStyle name="强调文字颜色 2 3" xfId="564"/>
    <cellStyle name="强调文字颜色 2 4" xfId="565"/>
    <cellStyle name="强调文字颜色 2 5" xfId="566"/>
    <cellStyle name="强调文字颜色 2 6" xfId="567"/>
    <cellStyle name="强调文字颜色 2 7" xfId="568"/>
    <cellStyle name="强调文字颜色 2 8" xfId="569"/>
    <cellStyle name="强调文字颜色 2 9" xfId="570"/>
    <cellStyle name="强调文字颜色 3" xfId="571"/>
    <cellStyle name="强调文字颜色 3 2" xfId="572"/>
    <cellStyle name="强调文字颜色 3 3" xfId="573"/>
    <cellStyle name="强调文字颜色 3 4" xfId="574"/>
    <cellStyle name="强调文字颜色 3 5" xfId="575"/>
    <cellStyle name="强调文字颜色 3 6" xfId="576"/>
    <cellStyle name="强调文字颜色 3 7" xfId="577"/>
    <cellStyle name="强调文字颜色 3 8" xfId="578"/>
    <cellStyle name="强调文字颜色 3 9" xfId="579"/>
    <cellStyle name="强调文字颜色 4" xfId="580"/>
    <cellStyle name="强调文字颜色 4 10" xfId="581"/>
    <cellStyle name="强调文字颜色 4 11" xfId="582"/>
    <cellStyle name="强调文字颜色 4 12" xfId="583"/>
    <cellStyle name="强调文字颜色 4 13" xfId="584"/>
    <cellStyle name="强调文字颜色 4 14" xfId="585"/>
    <cellStyle name="强调文字颜色 4 15" xfId="586"/>
    <cellStyle name="强调文字颜色 4 16" xfId="587"/>
    <cellStyle name="强调文字颜色 4 2" xfId="588"/>
    <cellStyle name="强调文字颜色 4 3" xfId="589"/>
    <cellStyle name="强调文字颜色 4 4" xfId="590"/>
    <cellStyle name="强调文字颜色 4 5" xfId="591"/>
    <cellStyle name="强调文字颜色 4 6" xfId="592"/>
    <cellStyle name="强调文字颜色 4 7" xfId="593"/>
    <cellStyle name="强调文字颜色 4 8" xfId="594"/>
    <cellStyle name="强调文字颜色 4 9" xfId="595"/>
    <cellStyle name="强调文字颜色 5" xfId="596"/>
    <cellStyle name="强调文字颜色 5 2" xfId="597"/>
    <cellStyle name="强调文字颜色 5 3" xfId="598"/>
    <cellStyle name="强调文字颜色 5 4" xfId="599"/>
    <cellStyle name="强调文字颜色 5 5" xfId="600"/>
    <cellStyle name="强调文字颜色 5 6" xfId="601"/>
    <cellStyle name="强调文字颜色 5 7" xfId="602"/>
    <cellStyle name="强调文字颜色 5 8" xfId="603"/>
    <cellStyle name="强调文字颜色 5 9" xfId="604"/>
    <cellStyle name="强调文字颜色 6" xfId="605"/>
    <cellStyle name="强调文字颜色 6 2" xfId="606"/>
    <cellStyle name="强调文字颜色 6 3" xfId="607"/>
    <cellStyle name="强调文字颜色 6 4" xfId="608"/>
    <cellStyle name="强调文字颜色 6 5" xfId="609"/>
    <cellStyle name="强调文字颜色 6 6" xfId="610"/>
    <cellStyle name="强调文字颜色 6 7" xfId="611"/>
    <cellStyle name="强调文字颜色 6 8" xfId="612"/>
    <cellStyle name="强调文字颜色 6 9" xfId="613"/>
    <cellStyle name="适中" xfId="614"/>
    <cellStyle name="适中 2" xfId="615"/>
    <cellStyle name="适中 3" xfId="616"/>
    <cellStyle name="适中 4" xfId="617"/>
    <cellStyle name="适中 5" xfId="618"/>
    <cellStyle name="适中 6" xfId="619"/>
    <cellStyle name="适中 7" xfId="620"/>
    <cellStyle name="适中 8" xfId="621"/>
    <cellStyle name="适中 9" xfId="622"/>
    <cellStyle name="输出" xfId="623"/>
    <cellStyle name="输出 10" xfId="624"/>
    <cellStyle name="输出 11" xfId="625"/>
    <cellStyle name="输出 12" xfId="626"/>
    <cellStyle name="输出 13" xfId="627"/>
    <cellStyle name="输出 14" xfId="628"/>
    <cellStyle name="输出 15" xfId="629"/>
    <cellStyle name="输出 16" xfId="630"/>
    <cellStyle name="输出 2" xfId="631"/>
    <cellStyle name="输出 3" xfId="632"/>
    <cellStyle name="输出 4" xfId="633"/>
    <cellStyle name="输出 5" xfId="634"/>
    <cellStyle name="输出 6" xfId="635"/>
    <cellStyle name="输出 7" xfId="636"/>
    <cellStyle name="输出 8" xfId="637"/>
    <cellStyle name="输出 9" xfId="638"/>
    <cellStyle name="输入" xfId="639"/>
    <cellStyle name="输入 2" xfId="640"/>
    <cellStyle name="输入 3" xfId="641"/>
    <cellStyle name="输入 4" xfId="642"/>
    <cellStyle name="输入 5" xfId="643"/>
    <cellStyle name="输入 6" xfId="644"/>
    <cellStyle name="输入 7" xfId="645"/>
    <cellStyle name="输入 8" xfId="646"/>
    <cellStyle name="输入 9" xfId="647"/>
    <cellStyle name="Followed Hyperlink" xfId="648"/>
    <cellStyle name="着色 1" xfId="649"/>
    <cellStyle name="着色 2" xfId="650"/>
    <cellStyle name="着色 3" xfId="651"/>
    <cellStyle name="着色 4" xfId="652"/>
    <cellStyle name="着色 5" xfId="653"/>
    <cellStyle name="着色 6" xfId="654"/>
    <cellStyle name="注释" xfId="655"/>
    <cellStyle name="注释 10" xfId="656"/>
    <cellStyle name="注释 11" xfId="657"/>
    <cellStyle name="注释 12" xfId="658"/>
    <cellStyle name="注释 13" xfId="659"/>
    <cellStyle name="注释 14" xfId="660"/>
    <cellStyle name="注释 15" xfId="661"/>
    <cellStyle name="注释 16" xfId="662"/>
    <cellStyle name="注释 2" xfId="663"/>
    <cellStyle name="注释 2 2" xfId="664"/>
    <cellStyle name="注释 2 3" xfId="665"/>
    <cellStyle name="注释 2 4" xfId="666"/>
    <cellStyle name="注释 2 5" xfId="667"/>
    <cellStyle name="注释 2 6" xfId="668"/>
    <cellStyle name="注释 2 7" xfId="669"/>
    <cellStyle name="注释 3" xfId="670"/>
    <cellStyle name="注释 4" xfId="671"/>
    <cellStyle name="注释 5" xfId="672"/>
    <cellStyle name="注释 6" xfId="673"/>
    <cellStyle name="注释 7" xfId="674"/>
    <cellStyle name="注释 8" xfId="675"/>
    <cellStyle name="注释 9" xfId="6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2" sqref="A12:P12"/>
    </sheetView>
  </sheetViews>
  <sheetFormatPr defaultColWidth="7" defaultRowHeight="11.25"/>
  <cols>
    <col min="1" max="5" width="8.83203125" style="157" customWidth="1"/>
    <col min="6" max="6" width="8.83203125" style="154" customWidth="1"/>
    <col min="7" max="16" width="8.83203125" style="157" customWidth="1"/>
    <col min="17" max="19" width="7" style="157" customWidth="1"/>
    <col min="20" max="20" width="50.83203125" style="157" customWidth="1"/>
    <col min="21" max="16384" width="7" style="157" customWidth="1"/>
  </cols>
  <sheetData>
    <row r="1" spans="1:26" ht="15" customHeight="1">
      <c r="A1" s="15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54"/>
      <c r="Y4"/>
      <c r="Z4"/>
    </row>
    <row r="5" spans="1:26" s="154" customFormat="1" ht="36" customHeight="1">
      <c r="A5" s="159" t="s">
        <v>0</v>
      </c>
      <c r="W5" s="160"/>
      <c r="X5" s="99"/>
      <c r="Y5" s="99"/>
      <c r="Z5" s="99"/>
    </row>
    <row r="6" spans="4:26" ht="10.5" customHeight="1">
      <c r="D6" s="154"/>
      <c r="U6" s="154"/>
      <c r="V6" s="154"/>
      <c r="W6" s="154"/>
      <c r="X6" s="154"/>
      <c r="Y6"/>
      <c r="Z6"/>
    </row>
    <row r="7" spans="4:26" ht="10.5" customHeight="1">
      <c r="D7" s="154"/>
      <c r="N7" s="154"/>
      <c r="O7" s="154"/>
      <c r="U7" s="154"/>
      <c r="V7" s="154"/>
      <c r="W7" s="154"/>
      <c r="X7" s="154"/>
      <c r="Y7"/>
      <c r="Z7"/>
    </row>
    <row r="8" spans="1:26" s="155" customFormat="1" ht="66.75" customHeight="1">
      <c r="A8" s="288" t="s">
        <v>203</v>
      </c>
      <c r="B8" s="288"/>
      <c r="C8" s="288"/>
      <c r="D8" s="288"/>
      <c r="E8" s="288"/>
      <c r="F8" s="288"/>
      <c r="G8" s="288"/>
      <c r="H8" s="288"/>
      <c r="I8" s="288"/>
      <c r="J8" s="288"/>
      <c r="K8" s="288"/>
      <c r="L8" s="288"/>
      <c r="M8" s="288"/>
      <c r="N8" s="288"/>
      <c r="O8" s="288"/>
      <c r="P8" s="288"/>
      <c r="Q8" s="161"/>
      <c r="R8" s="161"/>
      <c r="S8" s="161"/>
      <c r="T8" s="162"/>
      <c r="U8" s="161"/>
      <c r="V8" s="161"/>
      <c r="W8" s="161"/>
      <c r="X8" s="161"/>
      <c r="Y8"/>
      <c r="Z8"/>
    </row>
    <row r="9" spans="1:26" ht="19.5" customHeight="1">
      <c r="A9" s="289"/>
      <c r="B9" s="289"/>
      <c r="C9" s="289"/>
      <c r="D9" s="289"/>
      <c r="E9" s="289"/>
      <c r="F9" s="289"/>
      <c r="G9" s="289"/>
      <c r="H9" s="289"/>
      <c r="I9" s="289"/>
      <c r="J9" s="289"/>
      <c r="K9" s="289"/>
      <c r="L9" s="289"/>
      <c r="M9" s="289"/>
      <c r="N9" s="289"/>
      <c r="O9" s="289"/>
      <c r="P9" s="154"/>
      <c r="T9" s="163"/>
      <c r="U9" s="154"/>
      <c r="V9" s="154"/>
      <c r="W9" s="154"/>
      <c r="X9" s="154"/>
      <c r="Y9"/>
      <c r="Z9"/>
    </row>
    <row r="10" spans="1:26" ht="10.5" customHeight="1">
      <c r="A10" s="154"/>
      <c r="B10" s="154"/>
      <c r="D10" s="154"/>
      <c r="E10" s="154"/>
      <c r="H10" s="154"/>
      <c r="N10" s="154"/>
      <c r="O10" s="154"/>
      <c r="U10" s="154"/>
      <c r="V10" s="154"/>
      <c r="X10" s="154"/>
      <c r="Y10"/>
      <c r="Z10"/>
    </row>
    <row r="11" spans="1:26" ht="77.25" customHeight="1">
      <c r="A11" s="290"/>
      <c r="B11" s="290"/>
      <c r="C11" s="290"/>
      <c r="D11" s="290"/>
      <c r="E11" s="290"/>
      <c r="F11" s="290"/>
      <c r="G11" s="290"/>
      <c r="H11" s="290"/>
      <c r="I11" s="290"/>
      <c r="J11" s="290"/>
      <c r="K11" s="290"/>
      <c r="L11" s="290"/>
      <c r="M11" s="290"/>
      <c r="N11" s="290"/>
      <c r="O11" s="290"/>
      <c r="P11" s="290"/>
      <c r="U11" s="154"/>
      <c r="V11" s="154"/>
      <c r="X11" s="154"/>
      <c r="Y11"/>
      <c r="Z11"/>
    </row>
    <row r="12" spans="1:26" ht="56.25" customHeight="1">
      <c r="A12" s="291"/>
      <c r="B12" s="288"/>
      <c r="C12" s="288"/>
      <c r="D12" s="288"/>
      <c r="E12" s="288"/>
      <c r="F12" s="288"/>
      <c r="G12" s="288"/>
      <c r="H12" s="288"/>
      <c r="I12" s="288"/>
      <c r="J12" s="288"/>
      <c r="K12" s="288"/>
      <c r="L12" s="288"/>
      <c r="M12" s="288"/>
      <c r="N12" s="288"/>
      <c r="O12" s="288"/>
      <c r="P12" s="288"/>
      <c r="S12" s="154"/>
      <c r="T12" s="154"/>
      <c r="U12" s="154"/>
      <c r="V12" s="154"/>
      <c r="W12" s="154"/>
      <c r="X12" s="154"/>
      <c r="Y12"/>
      <c r="Z12"/>
    </row>
    <row r="13" spans="8:26" ht="10.5" customHeight="1">
      <c r="H13" s="154"/>
      <c r="R13" s="154"/>
      <c r="S13" s="154"/>
      <c r="U13" s="154"/>
      <c r="V13" s="154"/>
      <c r="W13" s="154"/>
      <c r="X13" s="154"/>
      <c r="Y13"/>
      <c r="Z13"/>
    </row>
    <row r="14" spans="1:26" s="156" customFormat="1" ht="25.5" customHeight="1">
      <c r="A14" s="292"/>
      <c r="B14" s="292"/>
      <c r="C14" s="292"/>
      <c r="D14" s="292"/>
      <c r="E14" s="292"/>
      <c r="F14" s="292"/>
      <c r="G14" s="292"/>
      <c r="H14" s="292"/>
      <c r="I14" s="292"/>
      <c r="J14" s="292"/>
      <c r="K14" s="292"/>
      <c r="L14" s="292"/>
      <c r="M14" s="292"/>
      <c r="N14" s="292"/>
      <c r="O14" s="292"/>
      <c r="P14" s="292"/>
      <c r="R14" s="164"/>
      <c r="S14" s="164"/>
      <c r="U14" s="164"/>
      <c r="V14" s="164"/>
      <c r="W14" s="164"/>
      <c r="X14" s="164"/>
      <c r="Y14" s="164"/>
      <c r="Z14" s="164"/>
    </row>
    <row r="15" spans="1:26" s="156" customFormat="1" ht="25.5" customHeight="1">
      <c r="A15" s="293"/>
      <c r="B15" s="293"/>
      <c r="C15" s="293"/>
      <c r="D15" s="293"/>
      <c r="E15" s="293"/>
      <c r="F15" s="293"/>
      <c r="G15" s="293"/>
      <c r="H15" s="293"/>
      <c r="I15" s="293"/>
      <c r="J15" s="293"/>
      <c r="K15" s="293"/>
      <c r="L15" s="293"/>
      <c r="M15" s="293"/>
      <c r="N15" s="293"/>
      <c r="O15" s="293"/>
      <c r="P15" s="293"/>
      <c r="S15" s="164"/>
      <c r="T15" s="164"/>
      <c r="U15" s="164"/>
      <c r="V15" s="164"/>
      <c r="W15" s="164"/>
      <c r="X15"/>
      <c r="Y15"/>
      <c r="Z15" s="164"/>
    </row>
    <row r="16" spans="15:26" ht="11.25">
      <c r="O16" s="154"/>
      <c r="V16"/>
      <c r="W16"/>
      <c r="X16"/>
      <c r="Y16"/>
      <c r="Z16" s="15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54"/>
    </row>
    <row r="21" ht="11.25">
      <c r="M21" s="154"/>
    </row>
    <row r="22" ht="11.25">
      <c r="B22" s="157"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F14" sqref="F14"/>
    </sheetView>
  </sheetViews>
  <sheetFormatPr defaultColWidth="9.33203125" defaultRowHeight="11.25"/>
  <cols>
    <col min="1" max="1" width="128.83203125" style="0" customWidth="1"/>
  </cols>
  <sheetData>
    <row r="1" ht="33" customHeight="1">
      <c r="A1" s="59" t="s">
        <v>2</v>
      </c>
    </row>
    <row r="2" s="152" customFormat="1" ht="21.75" customHeight="1">
      <c r="A2" s="153" t="s">
        <v>3</v>
      </c>
    </row>
    <row r="3" s="152" customFormat="1" ht="21.75" customHeight="1">
      <c r="A3" s="153" t="s">
        <v>4</v>
      </c>
    </row>
    <row r="4" s="152" customFormat="1" ht="21.75" customHeight="1">
      <c r="A4" s="153" t="s">
        <v>5</v>
      </c>
    </row>
    <row r="5" s="152" customFormat="1" ht="21.75" customHeight="1">
      <c r="A5" s="153" t="s">
        <v>6</v>
      </c>
    </row>
    <row r="6" s="152" customFormat="1" ht="21.75" customHeight="1">
      <c r="A6" s="153" t="s">
        <v>7</v>
      </c>
    </row>
    <row r="7" s="152" customFormat="1" ht="21.75" customHeight="1">
      <c r="A7" s="153" t="s">
        <v>8</v>
      </c>
    </row>
    <row r="8" s="152" customFormat="1" ht="21.75" customHeight="1">
      <c r="A8" s="153" t="s">
        <v>9</v>
      </c>
    </row>
    <row r="9" s="152" customFormat="1" ht="21.75" customHeight="1">
      <c r="A9" s="153" t="s">
        <v>10</v>
      </c>
    </row>
    <row r="10" s="152" customFormat="1" ht="21.75" customHeight="1">
      <c r="A10" s="153" t="s">
        <v>11</v>
      </c>
    </row>
    <row r="11" s="152" customFormat="1" ht="21.75" customHeight="1">
      <c r="A11" s="153" t="s">
        <v>12</v>
      </c>
    </row>
    <row r="12" s="152" customFormat="1" ht="21.75" customHeight="1">
      <c r="A12" s="153" t="s">
        <v>13</v>
      </c>
    </row>
    <row r="13" s="152" customFormat="1" ht="21.75" customHeight="1">
      <c r="A13" s="153" t="s">
        <v>14</v>
      </c>
    </row>
    <row r="14" s="152" customFormat="1" ht="21.75" customHeight="1">
      <c r="A14" s="153" t="s">
        <v>15</v>
      </c>
    </row>
    <row r="15" s="152" customFormat="1" ht="21.75" customHeight="1">
      <c r="A15" s="153" t="s">
        <v>16</v>
      </c>
    </row>
    <row r="16" s="152" customFormat="1" ht="21.75" customHeight="1">
      <c r="A16" s="153" t="s">
        <v>17</v>
      </c>
    </row>
    <row r="17" s="152" customFormat="1" ht="21.75" customHeight="1">
      <c r="A17" s="153" t="s">
        <v>18</v>
      </c>
    </row>
    <row r="18" s="152" customFormat="1" ht="21.75" customHeight="1">
      <c r="A18" s="153" t="s">
        <v>19</v>
      </c>
    </row>
    <row r="19" s="152" customFormat="1" ht="21.75" customHeight="1">
      <c r="A19" s="153" t="s">
        <v>20</v>
      </c>
    </row>
    <row r="20" s="152" customFormat="1" ht="21.75" customHeight="1">
      <c r="A20" s="153" t="s">
        <v>21</v>
      </c>
    </row>
    <row r="21" s="152" customFormat="1" ht="21.75" customHeight="1"/>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8"/>
  <sheetViews>
    <sheetView zoomScalePageLayoutView="0" workbookViewId="0" topLeftCell="A1">
      <selection activeCell="D21" sqref="D21"/>
    </sheetView>
  </sheetViews>
  <sheetFormatPr defaultColWidth="9.33203125" defaultRowHeight="11.25"/>
  <cols>
    <col min="1" max="1" width="52.66015625" style="135" customWidth="1"/>
    <col min="2" max="2" width="21.5" style="135" customWidth="1"/>
    <col min="3" max="3" width="54.33203125" style="135" customWidth="1"/>
    <col min="4" max="4" width="22.16015625" style="135" customWidth="1"/>
    <col min="5" max="16384" width="9.33203125" style="135" customWidth="1"/>
  </cols>
  <sheetData>
    <row r="1" spans="1:22" ht="27">
      <c r="A1" s="294" t="s">
        <v>22</v>
      </c>
      <c r="B1" s="294"/>
      <c r="C1" s="294"/>
      <c r="D1" s="294"/>
      <c r="E1" s="136"/>
      <c r="F1" s="136"/>
      <c r="G1" s="136"/>
      <c r="H1" s="136"/>
      <c r="I1" s="136"/>
      <c r="J1" s="136"/>
      <c r="K1" s="136"/>
      <c r="L1" s="136"/>
      <c r="M1" s="136"/>
      <c r="N1" s="136"/>
      <c r="O1" s="136"/>
      <c r="P1" s="136"/>
      <c r="Q1" s="136"/>
      <c r="R1" s="136"/>
      <c r="S1" s="136"/>
      <c r="T1" s="136"/>
      <c r="U1" s="136"/>
      <c r="V1" s="136"/>
    </row>
    <row r="2" spans="1:22" ht="14.25">
      <c r="A2" s="137"/>
      <c r="B2" s="137"/>
      <c r="C2" s="137"/>
      <c r="D2" s="138" t="s">
        <v>23</v>
      </c>
      <c r="E2" s="139"/>
      <c r="F2" s="139"/>
      <c r="G2" s="139"/>
      <c r="H2" s="139"/>
      <c r="I2" s="139"/>
      <c r="J2" s="139"/>
      <c r="K2" s="139"/>
      <c r="L2" s="139"/>
      <c r="M2" s="139"/>
      <c r="N2" s="139"/>
      <c r="O2" s="139"/>
      <c r="P2" s="139"/>
      <c r="Q2" s="139"/>
      <c r="R2" s="139"/>
      <c r="S2" s="139"/>
      <c r="T2" s="139"/>
      <c r="U2" s="139"/>
      <c r="V2" s="139"/>
    </row>
    <row r="3" spans="1:22" ht="17.25" customHeight="1">
      <c r="A3" s="29" t="s">
        <v>205</v>
      </c>
      <c r="B3" s="140"/>
      <c r="C3" s="141"/>
      <c r="D3" s="138" t="s">
        <v>24</v>
      </c>
      <c r="E3" s="142"/>
      <c r="F3" s="142"/>
      <c r="G3" s="142"/>
      <c r="H3" s="142"/>
      <c r="I3" s="142"/>
      <c r="J3" s="142"/>
      <c r="K3" s="142"/>
      <c r="L3" s="142"/>
      <c r="M3" s="142"/>
      <c r="N3" s="142"/>
      <c r="O3" s="142"/>
      <c r="P3" s="142"/>
      <c r="Q3" s="142"/>
      <c r="R3" s="142"/>
      <c r="S3" s="142"/>
      <c r="T3" s="142"/>
      <c r="U3" s="142"/>
      <c r="V3" s="142"/>
    </row>
    <row r="4" spans="1:22" ht="18" customHeight="1">
      <c r="A4" s="143" t="s">
        <v>25</v>
      </c>
      <c r="B4" s="143"/>
      <c r="C4" s="143" t="s">
        <v>26</v>
      </c>
      <c r="D4" s="143"/>
      <c r="E4" s="139"/>
      <c r="F4" s="139"/>
      <c r="G4" s="139"/>
      <c r="H4" s="139"/>
      <c r="I4" s="139"/>
      <c r="J4" s="139"/>
      <c r="K4" s="139"/>
      <c r="L4" s="139"/>
      <c r="M4" s="139"/>
      <c r="N4" s="139"/>
      <c r="O4" s="139"/>
      <c r="P4" s="139"/>
      <c r="Q4" s="139"/>
      <c r="R4" s="139"/>
      <c r="S4" s="139"/>
      <c r="T4" s="139"/>
      <c r="U4" s="139"/>
      <c r="V4" s="139"/>
    </row>
    <row r="5" spans="1:22" ht="18" customHeight="1">
      <c r="A5" s="144"/>
      <c r="B5" s="145" t="s">
        <v>28</v>
      </c>
      <c r="C5" s="144" t="s">
        <v>27</v>
      </c>
      <c r="D5" s="145" t="s">
        <v>28</v>
      </c>
      <c r="E5" s="139"/>
      <c r="F5" s="139"/>
      <c r="G5" s="139"/>
      <c r="H5" s="139"/>
      <c r="I5" s="139"/>
      <c r="J5" s="139"/>
      <c r="K5" s="139"/>
      <c r="L5" s="139"/>
      <c r="M5" s="139"/>
      <c r="N5" s="139"/>
      <c r="O5" s="139"/>
      <c r="P5" s="139"/>
      <c r="Q5" s="139"/>
      <c r="R5" s="139"/>
      <c r="S5" s="139"/>
      <c r="T5" s="139"/>
      <c r="U5" s="139"/>
      <c r="V5" s="139"/>
    </row>
    <row r="6" spans="1:22" ht="18" customHeight="1">
      <c r="A6" s="77" t="s">
        <v>29</v>
      </c>
      <c r="B6" s="95">
        <f>115.84+2408.53</f>
        <v>2524.3700000000003</v>
      </c>
      <c r="C6" s="208" t="s">
        <v>206</v>
      </c>
      <c r="D6" s="210">
        <f>109.8+2252.14</f>
        <v>2361.94</v>
      </c>
      <c r="E6" s="139"/>
      <c r="F6" s="139"/>
      <c r="G6" s="139"/>
      <c r="H6" s="139"/>
      <c r="I6" s="139"/>
      <c r="J6" s="139"/>
      <c r="K6" s="139"/>
      <c r="L6" s="139"/>
      <c r="M6" s="139"/>
      <c r="N6" s="139"/>
      <c r="O6" s="139"/>
      <c r="P6" s="139"/>
      <c r="Q6" s="139"/>
      <c r="R6" s="139"/>
      <c r="S6" s="139"/>
      <c r="T6" s="139"/>
      <c r="U6" s="139"/>
      <c r="V6" s="139"/>
    </row>
    <row r="7" spans="1:22" ht="18" customHeight="1">
      <c r="A7" s="214" t="s">
        <v>30</v>
      </c>
      <c r="B7" s="147"/>
      <c r="C7" s="208" t="s">
        <v>207</v>
      </c>
      <c r="D7" s="209">
        <f>109.8+1772.61</f>
        <v>1882.4099999999999</v>
      </c>
      <c r="E7" s="139"/>
      <c r="F7" s="139"/>
      <c r="G7" s="139"/>
      <c r="H7" s="139"/>
      <c r="I7" s="139"/>
      <c r="J7" s="139"/>
      <c r="K7" s="139"/>
      <c r="L7" s="139"/>
      <c r="M7" s="139"/>
      <c r="N7" s="139"/>
      <c r="O7" s="139"/>
      <c r="P7" s="139"/>
      <c r="Q7" s="139"/>
      <c r="R7" s="139"/>
      <c r="S7" s="139"/>
      <c r="T7" s="139"/>
      <c r="U7" s="139"/>
      <c r="V7" s="139"/>
    </row>
    <row r="8" spans="1:22" ht="18" customHeight="1">
      <c r="A8" s="77" t="s">
        <v>184</v>
      </c>
      <c r="B8" s="147"/>
      <c r="C8" s="208" t="s">
        <v>37</v>
      </c>
      <c r="D8" s="209">
        <f>109.8+1772.61</f>
        <v>1882.4099999999999</v>
      </c>
      <c r="E8" s="139"/>
      <c r="F8" s="139"/>
      <c r="G8" s="139"/>
      <c r="H8" s="139"/>
      <c r="I8" s="139"/>
      <c r="J8" s="139"/>
      <c r="K8" s="139"/>
      <c r="L8" s="139"/>
      <c r="M8" s="139"/>
      <c r="N8" s="139"/>
      <c r="O8" s="139"/>
      <c r="P8" s="139"/>
      <c r="Q8" s="139"/>
      <c r="R8" s="139"/>
      <c r="S8" s="139"/>
      <c r="T8" s="139"/>
      <c r="U8" s="139"/>
      <c r="V8" s="139"/>
    </row>
    <row r="9" spans="1:22" ht="18" customHeight="1">
      <c r="A9" s="77" t="s">
        <v>186</v>
      </c>
      <c r="B9" s="147"/>
      <c r="C9" s="208" t="s">
        <v>208</v>
      </c>
      <c r="D9" s="209">
        <v>479.53</v>
      </c>
      <c r="E9" s="139"/>
      <c r="F9" s="139"/>
      <c r="G9" s="139"/>
      <c r="H9" s="139"/>
      <c r="I9" s="139"/>
      <c r="J9" s="139"/>
      <c r="K9" s="139"/>
      <c r="L9" s="139"/>
      <c r="M9" s="139"/>
      <c r="N9" s="139"/>
      <c r="O9" s="139"/>
      <c r="P9" s="139"/>
      <c r="Q9" s="139"/>
      <c r="R9" s="139"/>
      <c r="S9" s="139"/>
      <c r="T9" s="139"/>
      <c r="U9" s="139"/>
      <c r="V9" s="139"/>
    </row>
    <row r="10" spans="1:22" ht="18" customHeight="1">
      <c r="A10" s="77" t="s">
        <v>188</v>
      </c>
      <c r="B10" s="147"/>
      <c r="C10" s="208" t="s">
        <v>36</v>
      </c>
      <c r="D10" s="209">
        <v>479.53</v>
      </c>
      <c r="E10" s="139"/>
      <c r="F10" s="139"/>
      <c r="G10" s="139"/>
      <c r="H10" s="139"/>
      <c r="I10" s="139"/>
      <c r="J10" s="139"/>
      <c r="K10" s="139"/>
      <c r="L10" s="139"/>
      <c r="M10" s="139"/>
      <c r="N10" s="139"/>
      <c r="O10" s="139"/>
      <c r="P10" s="139"/>
      <c r="Q10" s="139"/>
      <c r="R10" s="139"/>
      <c r="S10" s="139"/>
      <c r="T10" s="139"/>
      <c r="U10" s="139"/>
      <c r="V10" s="139"/>
    </row>
    <row r="11" spans="1:22" ht="18" customHeight="1">
      <c r="A11" s="77" t="s">
        <v>189</v>
      </c>
      <c r="B11" s="147"/>
      <c r="C11" s="208" t="s">
        <v>68</v>
      </c>
      <c r="D11" s="209">
        <f>1.66+87.23</f>
        <v>88.89</v>
      </c>
      <c r="E11" s="139"/>
      <c r="F11" s="139"/>
      <c r="G11" s="139"/>
      <c r="H11" s="139"/>
      <c r="I11" s="139"/>
      <c r="J11" s="139"/>
      <c r="K11" s="139"/>
      <c r="L11" s="139"/>
      <c r="M11" s="139"/>
      <c r="N11" s="139"/>
      <c r="O11" s="139"/>
      <c r="P11" s="139"/>
      <c r="Q11" s="139"/>
      <c r="R11" s="139"/>
      <c r="S11" s="139"/>
      <c r="T11" s="139"/>
      <c r="U11" s="139"/>
      <c r="V11" s="139"/>
    </row>
    <row r="12" spans="1:22" ht="18" customHeight="1">
      <c r="A12" s="77" t="s">
        <v>191</v>
      </c>
      <c r="B12" s="147"/>
      <c r="C12" s="208" t="s">
        <v>31</v>
      </c>
      <c r="D12" s="209">
        <f>1.66+87.23</f>
        <v>88.89</v>
      </c>
      <c r="E12" s="139"/>
      <c r="F12" s="139"/>
      <c r="G12" s="139"/>
      <c r="H12" s="139"/>
      <c r="I12" s="139"/>
      <c r="J12" s="139"/>
      <c r="K12" s="139"/>
      <c r="L12" s="139"/>
      <c r="M12" s="139"/>
      <c r="N12" s="139"/>
      <c r="O12" s="139"/>
      <c r="P12" s="139"/>
      <c r="Q12" s="139"/>
      <c r="R12" s="139"/>
      <c r="S12" s="139"/>
      <c r="T12" s="139"/>
      <c r="U12" s="139"/>
      <c r="V12" s="139"/>
    </row>
    <row r="13" spans="1:22" ht="18" customHeight="1">
      <c r="A13" s="214" t="s">
        <v>30</v>
      </c>
      <c r="B13" s="147"/>
      <c r="C13" s="208" t="s">
        <v>32</v>
      </c>
      <c r="D13" s="209">
        <f>1.66+13.87</f>
        <v>15.53</v>
      </c>
      <c r="E13" s="139"/>
      <c r="F13" s="139"/>
      <c r="G13" s="139"/>
      <c r="H13" s="139"/>
      <c r="I13" s="139"/>
      <c r="J13" s="139"/>
      <c r="K13" s="139"/>
      <c r="L13" s="139"/>
      <c r="M13" s="139"/>
      <c r="N13" s="139"/>
      <c r="O13" s="139"/>
      <c r="P13" s="139"/>
      <c r="Q13" s="139"/>
      <c r="R13" s="139"/>
      <c r="S13" s="139"/>
      <c r="T13" s="139"/>
      <c r="U13" s="139"/>
      <c r="V13" s="139"/>
    </row>
    <row r="14" spans="1:22" ht="18" customHeight="1">
      <c r="A14" s="77" t="s">
        <v>193</v>
      </c>
      <c r="B14" s="147"/>
      <c r="C14" s="208" t="s">
        <v>33</v>
      </c>
      <c r="D14" s="209">
        <v>73.36</v>
      </c>
      <c r="E14" s="139"/>
      <c r="F14" s="139"/>
      <c r="G14" s="139"/>
      <c r="H14" s="139"/>
      <c r="I14" s="139"/>
      <c r="J14" s="139"/>
      <c r="K14" s="139"/>
      <c r="L14" s="139"/>
      <c r="M14" s="139"/>
      <c r="N14" s="139"/>
      <c r="O14" s="139"/>
      <c r="P14" s="139"/>
      <c r="Q14" s="139"/>
      <c r="R14" s="139"/>
      <c r="S14" s="139"/>
      <c r="T14" s="139"/>
      <c r="U14" s="139"/>
      <c r="V14" s="139"/>
    </row>
    <row r="15" spans="1:22" ht="18" customHeight="1">
      <c r="A15" s="215"/>
      <c r="B15" s="147"/>
      <c r="C15" s="208" t="s">
        <v>73</v>
      </c>
      <c r="D15" s="209">
        <f>1.59+26.59</f>
        <v>28.18</v>
      </c>
      <c r="E15" s="139"/>
      <c r="F15" s="139"/>
      <c r="G15" s="139"/>
      <c r="H15" s="139"/>
      <c r="I15" s="139"/>
      <c r="J15" s="139"/>
      <c r="K15" s="139"/>
      <c r="L15" s="139"/>
      <c r="M15" s="139"/>
      <c r="N15" s="139"/>
      <c r="O15" s="139"/>
      <c r="P15" s="139"/>
      <c r="Q15" s="139"/>
      <c r="R15" s="139"/>
      <c r="S15" s="139"/>
      <c r="T15" s="139"/>
      <c r="U15" s="139"/>
      <c r="V15" s="139"/>
    </row>
    <row r="16" spans="1:22" ht="18" customHeight="1">
      <c r="A16" s="77"/>
      <c r="B16" s="147"/>
      <c r="C16" s="208" t="s">
        <v>34</v>
      </c>
      <c r="D16" s="209">
        <f>1.59+26.59</f>
        <v>28.18</v>
      </c>
      <c r="E16" s="139"/>
      <c r="F16" s="139"/>
      <c r="G16" s="139"/>
      <c r="H16" s="139"/>
      <c r="I16" s="139"/>
      <c r="J16" s="139"/>
      <c r="K16" s="139"/>
      <c r="L16" s="139"/>
      <c r="M16" s="139"/>
      <c r="N16" s="139"/>
      <c r="O16" s="139"/>
      <c r="P16" s="139"/>
      <c r="Q16" s="139"/>
      <c r="R16" s="139"/>
      <c r="S16" s="139"/>
      <c r="T16" s="139"/>
      <c r="U16" s="139"/>
      <c r="V16" s="139"/>
    </row>
    <row r="17" spans="1:22" ht="18" customHeight="1">
      <c r="A17" s="77"/>
      <c r="B17" s="147"/>
      <c r="C17" s="208" t="s">
        <v>554</v>
      </c>
      <c r="D17" s="209">
        <v>1.59</v>
      </c>
      <c r="E17" s="139"/>
      <c r="F17" s="139"/>
      <c r="G17" s="139"/>
      <c r="H17" s="139"/>
      <c r="I17" s="139"/>
      <c r="J17" s="139"/>
      <c r="K17" s="139"/>
      <c r="L17" s="139"/>
      <c r="M17" s="139"/>
      <c r="N17" s="139"/>
      <c r="O17" s="139"/>
      <c r="P17" s="139"/>
      <c r="Q17" s="139"/>
      <c r="R17" s="139"/>
      <c r="S17" s="139"/>
      <c r="T17" s="139"/>
      <c r="U17" s="139"/>
      <c r="V17" s="139"/>
    </row>
    <row r="18" spans="1:22" ht="18" customHeight="1">
      <c r="A18" s="77"/>
      <c r="B18" s="147"/>
      <c r="C18" s="208" t="s">
        <v>35</v>
      </c>
      <c r="D18" s="209">
        <v>26.59</v>
      </c>
      <c r="E18" s="139"/>
      <c r="F18" s="139"/>
      <c r="G18" s="139"/>
      <c r="H18" s="139"/>
      <c r="I18" s="139"/>
      <c r="J18" s="139"/>
      <c r="K18" s="139"/>
      <c r="L18" s="139"/>
      <c r="M18" s="139"/>
      <c r="N18" s="139"/>
      <c r="O18" s="139"/>
      <c r="P18" s="139"/>
      <c r="Q18" s="139"/>
      <c r="R18" s="139"/>
      <c r="S18" s="139"/>
      <c r="T18" s="139"/>
      <c r="U18" s="139"/>
      <c r="V18" s="139"/>
    </row>
    <row r="19" spans="1:22" ht="18" customHeight="1">
      <c r="A19" s="77"/>
      <c r="B19" s="147"/>
      <c r="C19" s="208" t="s">
        <v>76</v>
      </c>
      <c r="D19" s="209">
        <f>2.79+42.57</f>
        <v>45.36</v>
      </c>
      <c r="E19" s="139"/>
      <c r="F19" s="139"/>
      <c r="G19" s="139"/>
      <c r="H19" s="139"/>
      <c r="I19" s="139"/>
      <c r="J19" s="139"/>
      <c r="K19" s="139"/>
      <c r="L19" s="139"/>
      <c r="M19" s="139"/>
      <c r="N19" s="139"/>
      <c r="O19" s="139"/>
      <c r="P19" s="139"/>
      <c r="Q19" s="139"/>
      <c r="R19" s="139"/>
      <c r="S19" s="139"/>
      <c r="T19" s="139"/>
      <c r="U19" s="139"/>
      <c r="V19" s="139"/>
    </row>
    <row r="20" spans="1:22" ht="18" customHeight="1">
      <c r="A20" s="77"/>
      <c r="B20" s="147"/>
      <c r="C20" s="208" t="s">
        <v>38</v>
      </c>
      <c r="D20" s="209">
        <f>2.79+42.57</f>
        <v>45.36</v>
      </c>
      <c r="E20" s="139"/>
      <c r="F20" s="139"/>
      <c r="G20" s="139"/>
      <c r="H20" s="139"/>
      <c r="I20" s="139"/>
      <c r="J20" s="139"/>
      <c r="K20" s="139"/>
      <c r="L20" s="139"/>
      <c r="M20" s="139"/>
      <c r="N20" s="139"/>
      <c r="O20" s="139"/>
      <c r="P20" s="139"/>
      <c r="Q20" s="139"/>
      <c r="R20" s="139"/>
      <c r="S20" s="139"/>
      <c r="T20" s="139"/>
      <c r="U20" s="139"/>
      <c r="V20" s="139"/>
    </row>
    <row r="21" spans="1:22" ht="18" customHeight="1">
      <c r="A21" s="77"/>
      <c r="B21" s="147"/>
      <c r="C21" s="208" t="s">
        <v>39</v>
      </c>
      <c r="D21" s="209">
        <f>2.79+42.57</f>
        <v>45.36</v>
      </c>
      <c r="E21" s="139"/>
      <c r="F21" s="139"/>
      <c r="G21" s="139"/>
      <c r="H21" s="139"/>
      <c r="I21" s="139"/>
      <c r="J21" s="139"/>
      <c r="K21" s="139"/>
      <c r="L21" s="139"/>
      <c r="M21" s="139"/>
      <c r="N21" s="139"/>
      <c r="O21" s="139"/>
      <c r="P21" s="139"/>
      <c r="Q21" s="139"/>
      <c r="R21" s="139"/>
      <c r="S21" s="139"/>
      <c r="T21" s="139"/>
      <c r="U21" s="139"/>
      <c r="V21" s="139"/>
    </row>
    <row r="22" spans="1:22" ht="18" customHeight="1">
      <c r="A22" s="77"/>
      <c r="B22" s="147"/>
      <c r="C22" s="104"/>
      <c r="D22" s="146"/>
      <c r="E22" s="139"/>
      <c r="F22" s="139"/>
      <c r="G22" s="139"/>
      <c r="H22" s="139"/>
      <c r="I22" s="139"/>
      <c r="J22" s="139"/>
      <c r="K22" s="139"/>
      <c r="L22" s="139"/>
      <c r="M22" s="139"/>
      <c r="N22" s="139"/>
      <c r="O22" s="139"/>
      <c r="P22" s="139"/>
      <c r="Q22" s="139"/>
      <c r="R22" s="139"/>
      <c r="S22" s="139"/>
      <c r="T22" s="139"/>
      <c r="U22" s="139"/>
      <c r="V22" s="139"/>
    </row>
    <row r="23" spans="1:22" ht="18" customHeight="1">
      <c r="A23" s="77"/>
      <c r="B23" s="147"/>
      <c r="C23" s="104"/>
      <c r="D23" s="146"/>
      <c r="E23" s="139"/>
      <c r="F23" s="139"/>
      <c r="G23" s="139"/>
      <c r="H23" s="139"/>
      <c r="I23" s="139"/>
      <c r="J23" s="139"/>
      <c r="K23" s="139"/>
      <c r="L23" s="139"/>
      <c r="M23" s="139"/>
      <c r="N23" s="139"/>
      <c r="O23" s="139"/>
      <c r="P23" s="139"/>
      <c r="Q23" s="139"/>
      <c r="R23" s="139"/>
      <c r="S23" s="139"/>
      <c r="T23" s="139"/>
      <c r="U23" s="139"/>
      <c r="V23" s="139"/>
    </row>
    <row r="24" spans="1:22" ht="18" customHeight="1">
      <c r="A24" s="77"/>
      <c r="B24" s="147"/>
      <c r="C24" s="104"/>
      <c r="D24" s="146"/>
      <c r="E24" s="139"/>
      <c r="F24" s="139"/>
      <c r="G24" s="139"/>
      <c r="H24" s="139"/>
      <c r="I24" s="139"/>
      <c r="J24" s="139"/>
      <c r="K24" s="139"/>
      <c r="L24" s="139"/>
      <c r="M24" s="139"/>
      <c r="N24" s="139"/>
      <c r="O24" s="139"/>
      <c r="P24" s="139"/>
      <c r="Q24" s="139"/>
      <c r="R24" s="139"/>
      <c r="S24" s="139"/>
      <c r="T24" s="139"/>
      <c r="U24" s="139"/>
      <c r="V24" s="139"/>
    </row>
    <row r="25" spans="1:22" ht="18" customHeight="1">
      <c r="A25" s="77"/>
      <c r="B25" s="147"/>
      <c r="C25" s="104"/>
      <c r="D25" s="146"/>
      <c r="E25" s="139"/>
      <c r="F25" s="139"/>
      <c r="G25" s="139"/>
      <c r="H25" s="139"/>
      <c r="I25" s="139"/>
      <c r="J25" s="139"/>
      <c r="K25" s="139"/>
      <c r="L25" s="139"/>
      <c r="M25" s="139"/>
      <c r="N25" s="139"/>
      <c r="O25" s="139"/>
      <c r="P25" s="139"/>
      <c r="Q25" s="139"/>
      <c r="R25" s="139"/>
      <c r="S25" s="139"/>
      <c r="T25" s="139"/>
      <c r="U25" s="139"/>
      <c r="V25" s="151"/>
    </row>
    <row r="26" spans="1:22" s="134" customFormat="1" ht="18" customHeight="1">
      <c r="A26" s="216" t="s">
        <v>40</v>
      </c>
      <c r="B26" s="124">
        <f>SUM(B6:B24)</f>
        <v>2524.3700000000003</v>
      </c>
      <c r="C26" s="216" t="s">
        <v>41</v>
      </c>
      <c r="D26" s="148">
        <f>D6+D11+D15+D19</f>
        <v>2524.37</v>
      </c>
      <c r="E26" s="149"/>
      <c r="F26" s="149"/>
      <c r="G26" s="149"/>
      <c r="H26" s="149"/>
      <c r="I26" s="149"/>
      <c r="J26" s="149"/>
      <c r="K26" s="149"/>
      <c r="L26" s="149"/>
      <c r="M26" s="149"/>
      <c r="N26" s="149"/>
      <c r="O26" s="149"/>
      <c r="P26" s="149"/>
      <c r="Q26" s="149"/>
      <c r="R26" s="149"/>
      <c r="S26" s="149"/>
      <c r="T26" s="149"/>
      <c r="U26" s="149"/>
      <c r="V26" s="149"/>
    </row>
    <row r="27" spans="1:4" ht="14.25">
      <c r="A27" s="150" t="s">
        <v>42</v>
      </c>
      <c r="B27" s="150"/>
      <c r="C27" s="295" t="s">
        <v>43</v>
      </c>
      <c r="D27" s="295"/>
    </row>
    <row r="28" spans="3:4" ht="14.25">
      <c r="C28" s="295"/>
      <c r="D28" s="295"/>
    </row>
  </sheetData>
  <sheetProtection/>
  <mergeCells count="2">
    <mergeCell ref="A1:D1"/>
    <mergeCell ref="C27:D28"/>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zoomScalePageLayoutView="0" workbookViewId="0" topLeftCell="A1">
      <selection activeCell="F12" sqref="F12"/>
    </sheetView>
  </sheetViews>
  <sheetFormatPr defaultColWidth="9.33203125" defaultRowHeight="11.25"/>
  <cols>
    <col min="1" max="1" width="18.33203125" style="42" customWidth="1"/>
    <col min="2" max="2" width="14.66015625" style="42" customWidth="1"/>
    <col min="3" max="3" width="14" style="42" customWidth="1"/>
    <col min="4" max="6" width="10.33203125" style="42" customWidth="1"/>
    <col min="7" max="7" width="9.33203125" style="42" customWidth="1"/>
    <col min="8" max="8" width="10.33203125" style="42" customWidth="1"/>
    <col min="9" max="9" width="6.66015625" style="42" customWidth="1"/>
    <col min="10" max="10" width="12.66015625" style="42" customWidth="1"/>
    <col min="11" max="11" width="10" style="0" customWidth="1"/>
    <col min="12" max="12" width="13.66015625" style="42" customWidth="1"/>
    <col min="13" max="13" width="10.5" style="42" customWidth="1"/>
    <col min="14" max="16" width="14.16015625" style="42" customWidth="1"/>
    <col min="17" max="254" width="9.16015625" style="42" customWidth="1"/>
  </cols>
  <sheetData>
    <row r="1" spans="1:17" ht="25.5" customHeight="1">
      <c r="A1" s="121" t="s">
        <v>44</v>
      </c>
      <c r="B1" s="121"/>
      <c r="C1" s="121"/>
      <c r="D1" s="121"/>
      <c r="E1" s="121"/>
      <c r="F1" s="121"/>
      <c r="G1" s="121"/>
      <c r="H1" s="121"/>
      <c r="I1" s="121"/>
      <c r="J1" s="121"/>
      <c r="K1" s="131"/>
      <c r="L1" s="121"/>
      <c r="M1" s="121"/>
      <c r="N1" s="121"/>
      <c r="O1" s="121"/>
      <c r="P1" s="121"/>
      <c r="Q1" s="122"/>
    </row>
    <row r="2" spans="15:18" ht="17.25" customHeight="1">
      <c r="O2" s="299" t="s">
        <v>45</v>
      </c>
      <c r="P2" s="299"/>
      <c r="Q2"/>
      <c r="R2"/>
    </row>
    <row r="3" spans="1:18" ht="17.25" customHeight="1">
      <c r="A3" s="29" t="s">
        <v>205</v>
      </c>
      <c r="O3" s="299" t="s">
        <v>24</v>
      </c>
      <c r="P3" s="300"/>
      <c r="Q3"/>
      <c r="R3"/>
    </row>
    <row r="4" spans="1:17" s="109" customFormat="1" ht="12">
      <c r="A4" s="305" t="s">
        <v>46</v>
      </c>
      <c r="B4" s="110" t="s">
        <v>47</v>
      </c>
      <c r="C4" s="111"/>
      <c r="D4" s="111"/>
      <c r="E4" s="111"/>
      <c r="F4" s="111"/>
      <c r="G4" s="111"/>
      <c r="H4" s="111"/>
      <c r="I4" s="111"/>
      <c r="J4" s="111"/>
      <c r="K4" s="114"/>
      <c r="L4" s="110" t="s">
        <v>48</v>
      </c>
      <c r="M4" s="111"/>
      <c r="N4" s="111"/>
      <c r="O4" s="111"/>
      <c r="P4" s="115"/>
      <c r="Q4" s="22"/>
    </row>
    <row r="5" spans="1:17" s="109" customFormat="1" ht="40.5" customHeight="1">
      <c r="A5" s="305"/>
      <c r="B5" s="306" t="s">
        <v>49</v>
      </c>
      <c r="C5" s="296" t="s">
        <v>29</v>
      </c>
      <c r="D5" s="296"/>
      <c r="E5" s="296" t="s">
        <v>183</v>
      </c>
      <c r="F5" s="296" t="s">
        <v>185</v>
      </c>
      <c r="G5" s="296" t="s">
        <v>187</v>
      </c>
      <c r="H5" s="296" t="s">
        <v>87</v>
      </c>
      <c r="I5" s="296" t="s">
        <v>190</v>
      </c>
      <c r="J5" s="296"/>
      <c r="K5" s="296" t="s">
        <v>192</v>
      </c>
      <c r="L5" s="297" t="s">
        <v>49</v>
      </c>
      <c r="M5" s="301" t="s">
        <v>50</v>
      </c>
      <c r="N5" s="302"/>
      <c r="O5" s="303"/>
      <c r="P5" s="297" t="s">
        <v>51</v>
      </c>
      <c r="Q5" s="22"/>
    </row>
    <row r="6" spans="1:17" s="109" customFormat="1" ht="62.25" customHeight="1">
      <c r="A6" s="305"/>
      <c r="B6" s="307"/>
      <c r="C6" s="65" t="s">
        <v>52</v>
      </c>
      <c r="D6" s="32" t="s">
        <v>53</v>
      </c>
      <c r="E6" s="296"/>
      <c r="F6" s="296"/>
      <c r="G6" s="296"/>
      <c r="H6" s="296"/>
      <c r="I6" s="65" t="s">
        <v>52</v>
      </c>
      <c r="J6" s="65" t="s">
        <v>194</v>
      </c>
      <c r="K6" s="296"/>
      <c r="L6" s="298"/>
      <c r="M6" s="76" t="s">
        <v>54</v>
      </c>
      <c r="N6" s="76" t="s">
        <v>55</v>
      </c>
      <c r="O6" s="76" t="s">
        <v>56</v>
      </c>
      <c r="P6" s="298"/>
      <c r="Q6" s="22"/>
    </row>
    <row r="7" spans="1:17" s="106" customFormat="1" ht="36" customHeight="1">
      <c r="A7" s="33" t="s">
        <v>49</v>
      </c>
      <c r="B7" s="130">
        <f>SUM(B8:B14)</f>
        <v>2524.3700000000003</v>
      </c>
      <c r="C7" s="130">
        <f>SUM(C8:C14)</f>
        <v>2524.3700000000003</v>
      </c>
      <c r="D7" s="130">
        <f>SUM(D8:D14)</f>
        <v>0</v>
      </c>
      <c r="E7" s="130">
        <f>SUM(E8:E14)</f>
        <v>0</v>
      </c>
      <c r="F7" s="130">
        <f>SUM(F8:F14)</f>
        <v>0</v>
      </c>
      <c r="G7" s="130"/>
      <c r="H7" s="130"/>
      <c r="I7" s="130"/>
      <c r="J7" s="130"/>
      <c r="K7" s="130">
        <f>SUM(K8:K14)</f>
        <v>0</v>
      </c>
      <c r="L7" s="130">
        <f>SUM(L8:L14)</f>
        <v>2524.37</v>
      </c>
      <c r="M7" s="130">
        <f>SUM(M8:M14)</f>
        <v>561.27</v>
      </c>
      <c r="N7" s="130">
        <f>SUM(N8:N14)</f>
        <v>102.33</v>
      </c>
      <c r="O7" s="130">
        <f>SUM(O8:O14)</f>
        <v>11.86</v>
      </c>
      <c r="P7" s="130">
        <f>P8+P9</f>
        <v>1848.9099999999999</v>
      </c>
      <c r="Q7" s="280"/>
    </row>
    <row r="8" spans="1:16" ht="31.5" customHeight="1">
      <c r="A8" s="64" t="s">
        <v>204</v>
      </c>
      <c r="B8" s="95">
        <v>2408.53</v>
      </c>
      <c r="C8" s="125">
        <v>2408.53</v>
      </c>
      <c r="D8" s="95">
        <v>0</v>
      </c>
      <c r="E8" s="95">
        <v>0</v>
      </c>
      <c r="F8" s="95">
        <v>0</v>
      </c>
      <c r="G8" s="95"/>
      <c r="H8" s="95"/>
      <c r="I8" s="95"/>
      <c r="J8" s="95"/>
      <c r="K8" s="132">
        <v>0</v>
      </c>
      <c r="L8" s="95">
        <f aca="true" t="shared" si="0" ref="L8:L14">SUM(M8:P8)</f>
        <v>2408.5299999999997</v>
      </c>
      <c r="M8" s="95">
        <v>529.8</v>
      </c>
      <c r="N8" s="95">
        <v>94.27</v>
      </c>
      <c r="O8" s="95">
        <v>11.85</v>
      </c>
      <c r="P8" s="125">
        <v>1772.61</v>
      </c>
    </row>
    <row r="9" spans="1:16" ht="31.5" customHeight="1">
      <c r="A9" s="222" t="s">
        <v>555</v>
      </c>
      <c r="B9" s="95">
        <v>115.84</v>
      </c>
      <c r="C9" s="95">
        <v>115.84</v>
      </c>
      <c r="D9" s="95">
        <v>0</v>
      </c>
      <c r="E9" s="95">
        <v>0</v>
      </c>
      <c r="F9" s="95">
        <v>0</v>
      </c>
      <c r="G9" s="95"/>
      <c r="H9" s="95"/>
      <c r="I9" s="95"/>
      <c r="J9" s="95"/>
      <c r="K9" s="132">
        <v>0</v>
      </c>
      <c r="L9" s="95">
        <f t="shared" si="0"/>
        <v>115.84</v>
      </c>
      <c r="M9" s="95">
        <v>31.47</v>
      </c>
      <c r="N9" s="95">
        <v>8.06</v>
      </c>
      <c r="O9" s="95">
        <v>0.01</v>
      </c>
      <c r="P9" s="125">
        <v>76.3</v>
      </c>
    </row>
    <row r="10" spans="1:16" ht="31.5" customHeight="1">
      <c r="A10" s="108"/>
      <c r="B10" s="95"/>
      <c r="C10" s="112"/>
      <c r="D10" s="112"/>
      <c r="E10" s="112"/>
      <c r="F10" s="112"/>
      <c r="G10" s="112"/>
      <c r="H10" s="112"/>
      <c r="I10" s="112"/>
      <c r="J10" s="112"/>
      <c r="K10" s="128"/>
      <c r="L10" s="95">
        <f t="shared" si="0"/>
        <v>0</v>
      </c>
      <c r="M10" s="95"/>
      <c r="N10" s="95"/>
      <c r="O10" s="95"/>
      <c r="P10" s="126"/>
    </row>
    <row r="11" spans="1:16" ht="31.5" customHeight="1">
      <c r="A11" s="64"/>
      <c r="B11" s="95">
        <f>SUM(C11:K11)</f>
        <v>0</v>
      </c>
      <c r="C11" s="112"/>
      <c r="D11" s="112"/>
      <c r="E11" s="112"/>
      <c r="F11" s="126"/>
      <c r="G11" s="126"/>
      <c r="H11" s="126"/>
      <c r="I11" s="126"/>
      <c r="J11" s="126"/>
      <c r="K11" s="128"/>
      <c r="L11" s="95">
        <f t="shared" si="0"/>
        <v>0</v>
      </c>
      <c r="M11" s="95"/>
      <c r="N11" s="95"/>
      <c r="O11" s="95"/>
      <c r="P11" s="126"/>
    </row>
    <row r="12" spans="1:16" ht="31.5" customHeight="1">
      <c r="A12" s="108"/>
      <c r="B12" s="95">
        <f>SUM(C12:K12)</f>
        <v>0</v>
      </c>
      <c r="C12" s="112"/>
      <c r="D12" s="112"/>
      <c r="E12" s="112"/>
      <c r="F12" s="126"/>
      <c r="G12" s="126"/>
      <c r="H12" s="126"/>
      <c r="I12" s="126"/>
      <c r="J12" s="126"/>
      <c r="K12" s="128"/>
      <c r="L12" s="95">
        <f t="shared" si="0"/>
        <v>0</v>
      </c>
      <c r="M12" s="95"/>
      <c r="N12" s="95"/>
      <c r="O12" s="95"/>
      <c r="P12" s="126"/>
    </row>
    <row r="13" spans="1:16" ht="31.5" customHeight="1">
      <c r="A13" s="64"/>
      <c r="B13" s="95">
        <f>SUM(C13:K13)</f>
        <v>0</v>
      </c>
      <c r="C13" s="112"/>
      <c r="D13" s="112"/>
      <c r="E13" s="112"/>
      <c r="F13" s="112"/>
      <c r="G13" s="112"/>
      <c r="H13" s="112"/>
      <c r="I13" s="112"/>
      <c r="J13" s="112"/>
      <c r="K13" s="128"/>
      <c r="L13" s="95">
        <f t="shared" si="0"/>
        <v>0</v>
      </c>
      <c r="M13" s="95"/>
      <c r="N13" s="95"/>
      <c r="O13" s="95"/>
      <c r="P13" s="126"/>
    </row>
    <row r="14" spans="1:16" ht="31.5" customHeight="1">
      <c r="A14" s="64"/>
      <c r="B14" s="95">
        <f>SUM(C14:K14)</f>
        <v>0</v>
      </c>
      <c r="C14" s="112"/>
      <c r="D14" s="112"/>
      <c r="E14" s="112"/>
      <c r="F14" s="112"/>
      <c r="G14" s="112"/>
      <c r="H14" s="112"/>
      <c r="I14" s="112"/>
      <c r="J14" s="112"/>
      <c r="K14" s="128"/>
      <c r="L14" s="95">
        <f t="shared" si="0"/>
        <v>0</v>
      </c>
      <c r="M14" s="95"/>
      <c r="N14" s="95"/>
      <c r="O14" s="95"/>
      <c r="P14" s="126"/>
    </row>
    <row r="15" spans="1:16" ht="36.75" customHeight="1">
      <c r="A15" s="304" t="s">
        <v>57</v>
      </c>
      <c r="B15" s="304"/>
      <c r="C15" s="304"/>
      <c r="D15" s="304"/>
      <c r="E15" s="304"/>
      <c r="F15" s="304"/>
      <c r="G15" s="304"/>
      <c r="H15" s="304"/>
      <c r="I15" s="304"/>
      <c r="J15" s="304"/>
      <c r="K15" s="304"/>
      <c r="L15" s="304"/>
      <c r="M15" s="304"/>
      <c r="N15" s="304"/>
      <c r="O15" s="304"/>
      <c r="P15" s="304"/>
    </row>
    <row r="16" spans="6:11" ht="10.5" customHeight="1">
      <c r="F16" s="56"/>
      <c r="G16" s="56"/>
      <c r="H16" s="56"/>
      <c r="I16" s="56"/>
      <c r="J16" s="56"/>
      <c r="K16" s="99"/>
    </row>
    <row r="17" ht="10.5" customHeight="1">
      <c r="C17" s="56"/>
    </row>
  </sheetData>
  <sheetProtection/>
  <mergeCells count="15">
    <mergeCell ref="O2:P2"/>
    <mergeCell ref="O3:P3"/>
    <mergeCell ref="C5:D5"/>
    <mergeCell ref="M5:O5"/>
    <mergeCell ref="A15:P15"/>
    <mergeCell ref="A4:A6"/>
    <mergeCell ref="B5:B6"/>
    <mergeCell ref="E5:E6"/>
    <mergeCell ref="F5:F6"/>
    <mergeCell ref="G5:G6"/>
    <mergeCell ref="H5:H6"/>
    <mergeCell ref="I5:J5"/>
    <mergeCell ref="K5:K6"/>
    <mergeCell ref="L5:L6"/>
    <mergeCell ref="P5:P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89"/>
  <sheetViews>
    <sheetView showGridLines="0" showZeros="0" zoomScalePageLayoutView="0" workbookViewId="0" topLeftCell="A13">
      <selection activeCell="A8" sqref="A8:A76"/>
    </sheetView>
  </sheetViews>
  <sheetFormatPr defaultColWidth="9.33203125" defaultRowHeight="11.25"/>
  <cols>
    <col min="1" max="1" width="19.5" style="42" customWidth="1"/>
    <col min="2" max="2" width="5.83203125" style="42" customWidth="1"/>
    <col min="3" max="3" width="7.33203125" style="42" customWidth="1"/>
    <col min="4" max="4" width="9" style="42" customWidth="1"/>
    <col min="5" max="5" width="39.5" style="42" customWidth="1"/>
    <col min="6" max="7" width="13.83203125" style="42" customWidth="1"/>
    <col min="8" max="11" width="9.33203125" style="42" customWidth="1"/>
    <col min="12" max="12" width="9.33203125" style="0" customWidth="1"/>
    <col min="13" max="16" width="9.33203125" style="42" customWidth="1"/>
    <col min="17" max="17" width="19.16015625" style="42" customWidth="1"/>
    <col min="18" max="249" width="9.16015625" style="42" customWidth="1"/>
  </cols>
  <sheetData>
    <row r="1" spans="1:15" ht="28.5" customHeight="1">
      <c r="A1" s="321" t="s">
        <v>58</v>
      </c>
      <c r="B1" s="321"/>
      <c r="C1" s="321"/>
      <c r="D1" s="321"/>
      <c r="E1" s="321"/>
      <c r="F1" s="321"/>
      <c r="G1" s="321"/>
      <c r="H1" s="321"/>
      <c r="I1" s="321"/>
      <c r="J1" s="321"/>
      <c r="K1" s="321"/>
      <c r="L1" s="321"/>
      <c r="M1" s="321"/>
      <c r="N1" s="321"/>
      <c r="O1" s="321"/>
    </row>
    <row r="2" spans="13:15" ht="10.5" customHeight="1">
      <c r="M2"/>
      <c r="N2" s="165"/>
      <c r="O2" s="166" t="s">
        <v>59</v>
      </c>
    </row>
    <row r="3" spans="1:15" ht="17.25" customHeight="1">
      <c r="A3" s="29" t="s">
        <v>205</v>
      </c>
      <c r="B3" s="80"/>
      <c r="C3" s="80"/>
      <c r="D3" s="80"/>
      <c r="E3" s="80"/>
      <c r="M3"/>
      <c r="N3" s="322" t="s">
        <v>24</v>
      </c>
      <c r="O3" s="322"/>
    </row>
    <row r="4" spans="1:15" s="109" customFormat="1" ht="12">
      <c r="A4" s="306" t="s">
        <v>46</v>
      </c>
      <c r="B4" s="323" t="s">
        <v>196</v>
      </c>
      <c r="C4" s="323"/>
      <c r="D4" s="323"/>
      <c r="E4" s="315" t="s">
        <v>61</v>
      </c>
      <c r="F4" s="324" t="s">
        <v>47</v>
      </c>
      <c r="G4" s="324"/>
      <c r="H4" s="324"/>
      <c r="I4" s="324"/>
      <c r="J4" s="324"/>
      <c r="K4" s="324"/>
      <c r="L4" s="324"/>
      <c r="M4" s="324"/>
      <c r="N4" s="324"/>
      <c r="O4" s="324"/>
    </row>
    <row r="5" spans="1:15" s="109" customFormat="1" ht="45" customHeight="1">
      <c r="A5" s="312"/>
      <c r="B5" s="313" t="s">
        <v>62</v>
      </c>
      <c r="C5" s="313" t="s">
        <v>63</v>
      </c>
      <c r="D5" s="313" t="s">
        <v>64</v>
      </c>
      <c r="E5" s="316"/>
      <c r="F5" s="306" t="s">
        <v>49</v>
      </c>
      <c r="G5" s="296" t="s">
        <v>29</v>
      </c>
      <c r="H5" s="296"/>
      <c r="I5" s="296" t="s">
        <v>183</v>
      </c>
      <c r="J5" s="296" t="s">
        <v>185</v>
      </c>
      <c r="K5" s="296" t="s">
        <v>187</v>
      </c>
      <c r="L5" s="296" t="s">
        <v>87</v>
      </c>
      <c r="M5" s="296" t="s">
        <v>190</v>
      </c>
      <c r="N5" s="296"/>
      <c r="O5" s="296" t="s">
        <v>192</v>
      </c>
    </row>
    <row r="6" spans="1:15" s="109" customFormat="1" ht="63" customHeight="1">
      <c r="A6" s="307"/>
      <c r="B6" s="314"/>
      <c r="C6" s="314"/>
      <c r="D6" s="314"/>
      <c r="E6" s="317"/>
      <c r="F6" s="307"/>
      <c r="G6" s="65" t="s">
        <v>52</v>
      </c>
      <c r="H6" s="32" t="s">
        <v>53</v>
      </c>
      <c r="I6" s="296"/>
      <c r="J6" s="296"/>
      <c r="K6" s="296"/>
      <c r="L6" s="296"/>
      <c r="M6" s="65" t="s">
        <v>52</v>
      </c>
      <c r="N6" s="65" t="s">
        <v>194</v>
      </c>
      <c r="O6" s="296"/>
    </row>
    <row r="7" spans="1:249" s="22" customFormat="1" ht="15" customHeight="1">
      <c r="A7" s="81"/>
      <c r="B7" s="82"/>
      <c r="C7" s="82"/>
      <c r="D7" s="82"/>
      <c r="E7" s="83" t="s">
        <v>49</v>
      </c>
      <c r="F7" s="124">
        <f>F8+F62+F72+F24+F77+F80+F83+F86</f>
        <v>2524.3700000000003</v>
      </c>
      <c r="G7" s="124">
        <f>G8+G62+G72+G24+G77+G80+G83+G86</f>
        <v>2524.3700000000003</v>
      </c>
      <c r="H7" s="124">
        <v>0</v>
      </c>
      <c r="I7" s="124">
        <v>0</v>
      </c>
      <c r="J7" s="124">
        <v>0</v>
      </c>
      <c r="K7" s="124"/>
      <c r="L7" s="127">
        <v>0</v>
      </c>
      <c r="M7" s="87"/>
      <c r="N7" s="87"/>
      <c r="O7" s="87"/>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row>
    <row r="8" spans="1:15" ht="12">
      <c r="A8" s="308" t="s">
        <v>204</v>
      </c>
      <c r="B8" s="64" t="s">
        <v>469</v>
      </c>
      <c r="C8" s="64"/>
      <c r="D8" s="64"/>
      <c r="E8" s="64" t="s">
        <v>268</v>
      </c>
      <c r="F8" s="180">
        <v>529.8</v>
      </c>
      <c r="G8" s="180">
        <v>529.8</v>
      </c>
      <c r="H8" s="112"/>
      <c r="I8" s="112"/>
      <c r="J8" s="112"/>
      <c r="K8" s="112"/>
      <c r="L8" s="128"/>
      <c r="M8" s="58"/>
      <c r="N8" s="58"/>
      <c r="O8" s="58"/>
    </row>
    <row r="9" spans="1:15" ht="12">
      <c r="A9" s="309"/>
      <c r="B9" s="64"/>
      <c r="C9" s="64" t="s">
        <v>470</v>
      </c>
      <c r="D9" s="64"/>
      <c r="E9" s="64" t="s">
        <v>269</v>
      </c>
      <c r="F9" s="180">
        <v>212.28</v>
      </c>
      <c r="G9" s="180">
        <v>212.28</v>
      </c>
      <c r="H9" s="112"/>
      <c r="I9" s="112"/>
      <c r="J9" s="126"/>
      <c r="K9" s="126"/>
      <c r="L9" s="128"/>
      <c r="M9" s="58"/>
      <c r="N9" s="58"/>
      <c r="O9" s="58"/>
    </row>
    <row r="10" spans="1:15" ht="12">
      <c r="A10" s="309"/>
      <c r="B10" s="64" t="s">
        <v>270</v>
      </c>
      <c r="C10" s="64" t="s">
        <v>270</v>
      </c>
      <c r="D10" s="64" t="s">
        <v>471</v>
      </c>
      <c r="E10" s="64" t="s">
        <v>271</v>
      </c>
      <c r="F10" s="180">
        <v>212.28</v>
      </c>
      <c r="G10" s="180">
        <v>212.28</v>
      </c>
      <c r="H10" s="112"/>
      <c r="I10" s="112"/>
      <c r="J10" s="112"/>
      <c r="K10" s="112"/>
      <c r="L10" s="128"/>
      <c r="M10" s="58"/>
      <c r="N10" s="58"/>
      <c r="O10" s="58"/>
    </row>
    <row r="11" spans="1:15" ht="12">
      <c r="A11" s="309"/>
      <c r="B11" s="64"/>
      <c r="C11" s="64" t="s">
        <v>472</v>
      </c>
      <c r="D11" s="64"/>
      <c r="E11" s="64" t="s">
        <v>272</v>
      </c>
      <c r="F11" s="180">
        <v>157.31</v>
      </c>
      <c r="G11" s="180">
        <v>157.31</v>
      </c>
      <c r="H11" s="112"/>
      <c r="I11" s="112"/>
      <c r="J11" s="112"/>
      <c r="K11" s="112"/>
      <c r="L11" s="128"/>
      <c r="M11" s="58"/>
      <c r="N11" s="58"/>
      <c r="O11" s="58"/>
    </row>
    <row r="12" spans="1:15" ht="12">
      <c r="A12" s="309"/>
      <c r="B12" s="64" t="s">
        <v>270</v>
      </c>
      <c r="C12" s="64" t="s">
        <v>270</v>
      </c>
      <c r="D12" s="64" t="s">
        <v>473</v>
      </c>
      <c r="E12" s="64" t="s">
        <v>273</v>
      </c>
      <c r="F12" s="180">
        <v>142.31</v>
      </c>
      <c r="G12" s="180">
        <v>142.31</v>
      </c>
      <c r="H12" s="112"/>
      <c r="I12" s="112"/>
      <c r="J12" s="112"/>
      <c r="K12" s="112"/>
      <c r="L12" s="128"/>
      <c r="M12" s="58"/>
      <c r="N12" s="58"/>
      <c r="O12" s="58"/>
    </row>
    <row r="13" spans="1:15" ht="12">
      <c r="A13" s="309"/>
      <c r="B13" s="64" t="s">
        <v>270</v>
      </c>
      <c r="C13" s="64" t="s">
        <v>270</v>
      </c>
      <c r="D13" s="64" t="s">
        <v>474</v>
      </c>
      <c r="E13" s="64" t="s">
        <v>274</v>
      </c>
      <c r="F13" s="180">
        <v>15</v>
      </c>
      <c r="G13" s="180">
        <v>15</v>
      </c>
      <c r="H13" s="126"/>
      <c r="I13" s="112"/>
      <c r="J13" s="112"/>
      <c r="K13" s="112"/>
      <c r="L13" s="128"/>
      <c r="M13" s="58"/>
      <c r="N13" s="58"/>
      <c r="O13" s="58"/>
    </row>
    <row r="14" spans="1:15" ht="12">
      <c r="A14" s="309"/>
      <c r="B14" s="64"/>
      <c r="C14" s="64" t="s">
        <v>475</v>
      </c>
      <c r="D14" s="64"/>
      <c r="E14" s="64" t="s">
        <v>275</v>
      </c>
      <c r="F14" s="180">
        <v>17.69</v>
      </c>
      <c r="G14" s="180">
        <v>17.69</v>
      </c>
      <c r="H14" s="126"/>
      <c r="I14" s="126"/>
      <c r="J14" s="112"/>
      <c r="K14" s="112"/>
      <c r="L14" s="128"/>
      <c r="M14" s="58"/>
      <c r="N14" s="58"/>
      <c r="O14" s="58"/>
    </row>
    <row r="15" spans="1:15" ht="12">
      <c r="A15" s="309"/>
      <c r="B15" s="64" t="s">
        <v>270</v>
      </c>
      <c r="C15" s="64" t="s">
        <v>270</v>
      </c>
      <c r="D15" s="64" t="s">
        <v>476</v>
      </c>
      <c r="E15" s="64" t="s">
        <v>276</v>
      </c>
      <c r="F15" s="180">
        <v>17.69</v>
      </c>
      <c r="G15" s="180">
        <v>17.69</v>
      </c>
      <c r="H15" s="126"/>
      <c r="I15" s="126"/>
      <c r="J15" s="126"/>
      <c r="K15" s="126"/>
      <c r="L15" s="129"/>
      <c r="M15" s="58"/>
      <c r="N15" s="58"/>
      <c r="O15" s="58"/>
    </row>
    <row r="16" spans="1:15" ht="12">
      <c r="A16" s="309"/>
      <c r="B16" s="64"/>
      <c r="C16" s="64" t="s">
        <v>477</v>
      </c>
      <c r="D16" s="64"/>
      <c r="E16" s="64" t="s">
        <v>277</v>
      </c>
      <c r="F16" s="180">
        <v>73.36</v>
      </c>
      <c r="G16" s="180">
        <v>73.36</v>
      </c>
      <c r="H16" s="126"/>
      <c r="I16" s="126"/>
      <c r="J16" s="126"/>
      <c r="K16" s="126"/>
      <c r="L16" s="129"/>
      <c r="M16" s="58"/>
      <c r="N16" s="58"/>
      <c r="O16" s="58"/>
    </row>
    <row r="17" spans="1:15" ht="24">
      <c r="A17" s="309"/>
      <c r="B17" s="64" t="s">
        <v>270</v>
      </c>
      <c r="C17" s="64" t="s">
        <v>270</v>
      </c>
      <c r="D17" s="64" t="s">
        <v>478</v>
      </c>
      <c r="E17" s="64" t="s">
        <v>278</v>
      </c>
      <c r="F17" s="180">
        <v>73.36</v>
      </c>
      <c r="G17" s="180">
        <v>73.36</v>
      </c>
      <c r="H17" s="126"/>
      <c r="I17" s="126"/>
      <c r="J17" s="126"/>
      <c r="K17" s="126"/>
      <c r="L17" s="129"/>
      <c r="M17" s="58"/>
      <c r="N17" s="58"/>
      <c r="O17" s="58"/>
    </row>
    <row r="18" spans="1:15" ht="12">
      <c r="A18" s="309"/>
      <c r="B18" s="64"/>
      <c r="C18" s="64" t="s">
        <v>479</v>
      </c>
      <c r="D18" s="64"/>
      <c r="E18" s="64" t="s">
        <v>279</v>
      </c>
      <c r="F18" s="180">
        <v>26</v>
      </c>
      <c r="G18" s="180">
        <v>26</v>
      </c>
      <c r="H18" s="126"/>
      <c r="I18" s="126"/>
      <c r="J18" s="126"/>
      <c r="K18" s="126"/>
      <c r="L18" s="129"/>
      <c r="M18" s="58"/>
      <c r="N18" s="58"/>
      <c r="O18" s="58"/>
    </row>
    <row r="19" spans="1:15" ht="12">
      <c r="A19" s="309"/>
      <c r="B19" s="64" t="s">
        <v>270</v>
      </c>
      <c r="C19" s="64" t="s">
        <v>270</v>
      </c>
      <c r="D19" s="64" t="s">
        <v>480</v>
      </c>
      <c r="E19" s="64" t="s">
        <v>280</v>
      </c>
      <c r="F19" s="180">
        <v>26</v>
      </c>
      <c r="G19" s="180">
        <v>26</v>
      </c>
      <c r="H19" s="126"/>
      <c r="I19" s="126"/>
      <c r="J19" s="126"/>
      <c r="K19" s="126"/>
      <c r="L19" s="129"/>
      <c r="M19" s="58"/>
      <c r="N19" s="58"/>
      <c r="O19" s="58"/>
    </row>
    <row r="20" spans="1:15" ht="12">
      <c r="A20" s="309"/>
      <c r="B20" s="64"/>
      <c r="C20" s="64" t="s">
        <v>481</v>
      </c>
      <c r="D20" s="64"/>
      <c r="E20" s="64" t="s">
        <v>281</v>
      </c>
      <c r="F20" s="180">
        <v>0.59</v>
      </c>
      <c r="G20" s="180">
        <v>0.59</v>
      </c>
      <c r="H20" s="126"/>
      <c r="I20" s="126"/>
      <c r="J20" s="126"/>
      <c r="K20" s="126"/>
      <c r="L20" s="129"/>
      <c r="M20" s="58"/>
      <c r="N20" s="58"/>
      <c r="O20" s="58"/>
    </row>
    <row r="21" spans="1:15" ht="24">
      <c r="A21" s="309"/>
      <c r="B21" s="64" t="s">
        <v>270</v>
      </c>
      <c r="C21" s="64" t="s">
        <v>270</v>
      </c>
      <c r="D21" s="64" t="s">
        <v>482</v>
      </c>
      <c r="E21" s="64" t="s">
        <v>282</v>
      </c>
      <c r="F21" s="180">
        <v>0.59</v>
      </c>
      <c r="G21" s="180">
        <v>0.59</v>
      </c>
      <c r="H21" s="126"/>
      <c r="I21" s="126"/>
      <c r="J21" s="126"/>
      <c r="K21" s="126"/>
      <c r="L21" s="129"/>
      <c r="M21" s="58"/>
      <c r="N21" s="58"/>
      <c r="O21" s="58"/>
    </row>
    <row r="22" spans="1:15" ht="12">
      <c r="A22" s="309"/>
      <c r="B22" s="64"/>
      <c r="C22" s="64" t="s">
        <v>483</v>
      </c>
      <c r="D22" s="64"/>
      <c r="E22" s="64" t="s">
        <v>283</v>
      </c>
      <c r="F22" s="180">
        <v>42.57</v>
      </c>
      <c r="G22" s="180">
        <v>42.57</v>
      </c>
      <c r="H22" s="58"/>
      <c r="I22" s="58"/>
      <c r="J22" s="58"/>
      <c r="K22" s="58"/>
      <c r="L22" s="67"/>
      <c r="M22" s="58"/>
      <c r="N22" s="58"/>
      <c r="O22" s="58"/>
    </row>
    <row r="23" spans="1:15" ht="12">
      <c r="A23" s="309"/>
      <c r="B23" s="64" t="s">
        <v>270</v>
      </c>
      <c r="C23" s="64" t="s">
        <v>270</v>
      </c>
      <c r="D23" s="64" t="s">
        <v>484</v>
      </c>
      <c r="E23" s="64" t="s">
        <v>284</v>
      </c>
      <c r="F23" s="180">
        <v>42.57</v>
      </c>
      <c r="G23" s="180">
        <v>42.57</v>
      </c>
      <c r="H23" s="58"/>
      <c r="I23" s="58"/>
      <c r="J23" s="58"/>
      <c r="K23" s="58"/>
      <c r="L23" s="67"/>
      <c r="M23" s="58"/>
      <c r="N23" s="58"/>
      <c r="O23" s="58"/>
    </row>
    <row r="24" spans="1:15" ht="12">
      <c r="A24" s="309"/>
      <c r="B24" s="64" t="s">
        <v>485</v>
      </c>
      <c r="C24" s="64"/>
      <c r="D24" s="64"/>
      <c r="E24" s="64" t="s">
        <v>285</v>
      </c>
      <c r="F24" s="180">
        <v>1530.17</v>
      </c>
      <c r="G24" s="180">
        <v>1530.17</v>
      </c>
      <c r="H24" s="58"/>
      <c r="I24" s="58"/>
      <c r="J24" s="58"/>
      <c r="K24" s="58"/>
      <c r="L24" s="67"/>
      <c r="M24" s="58"/>
      <c r="N24" s="58"/>
      <c r="O24" s="58"/>
    </row>
    <row r="25" spans="1:15" ht="12">
      <c r="A25" s="309"/>
      <c r="B25" s="64"/>
      <c r="C25" s="64" t="s">
        <v>486</v>
      </c>
      <c r="D25" s="64"/>
      <c r="E25" s="64" t="s">
        <v>286</v>
      </c>
      <c r="F25" s="180">
        <v>52</v>
      </c>
      <c r="G25" s="180">
        <v>52</v>
      </c>
      <c r="H25" s="58"/>
      <c r="I25" s="58"/>
      <c r="J25" s="58"/>
      <c r="K25" s="58"/>
      <c r="L25" s="67"/>
      <c r="M25" s="58"/>
      <c r="N25" s="58"/>
      <c r="O25" s="58"/>
    </row>
    <row r="26" spans="1:15" ht="12">
      <c r="A26" s="309"/>
      <c r="B26" s="64" t="s">
        <v>270</v>
      </c>
      <c r="C26" s="64" t="s">
        <v>270</v>
      </c>
      <c r="D26" s="64" t="s">
        <v>487</v>
      </c>
      <c r="E26" s="64" t="s">
        <v>287</v>
      </c>
      <c r="F26" s="180">
        <v>17</v>
      </c>
      <c r="G26" s="180">
        <v>17</v>
      </c>
      <c r="H26" s="58"/>
      <c r="I26" s="58"/>
      <c r="J26" s="58"/>
      <c r="K26" s="58"/>
      <c r="L26" s="67"/>
      <c r="M26" s="58"/>
      <c r="N26" s="58"/>
      <c r="O26" s="58"/>
    </row>
    <row r="27" spans="1:15" ht="12">
      <c r="A27" s="309"/>
      <c r="B27" s="64" t="s">
        <v>270</v>
      </c>
      <c r="C27" s="64" t="s">
        <v>270</v>
      </c>
      <c r="D27" s="64" t="s">
        <v>488</v>
      </c>
      <c r="E27" s="64" t="s">
        <v>288</v>
      </c>
      <c r="F27" s="180">
        <v>35</v>
      </c>
      <c r="G27" s="180">
        <v>35</v>
      </c>
      <c r="H27" s="58"/>
      <c r="I27" s="58"/>
      <c r="J27" s="58"/>
      <c r="K27" s="58"/>
      <c r="L27" s="67"/>
      <c r="M27" s="58"/>
      <c r="N27" s="58"/>
      <c r="O27" s="58"/>
    </row>
    <row r="28" spans="1:15" ht="12">
      <c r="A28" s="309"/>
      <c r="B28" s="64"/>
      <c r="C28" s="64" t="s">
        <v>489</v>
      </c>
      <c r="D28" s="64"/>
      <c r="E28" s="64" t="s">
        <v>289</v>
      </c>
      <c r="F28" s="180">
        <v>36.9</v>
      </c>
      <c r="G28" s="180">
        <v>36.9</v>
      </c>
      <c r="H28" s="58"/>
      <c r="I28" s="58"/>
      <c r="J28" s="58"/>
      <c r="K28" s="58"/>
      <c r="L28" s="67"/>
      <c r="M28" s="58"/>
      <c r="N28" s="58"/>
      <c r="O28" s="58"/>
    </row>
    <row r="29" spans="1:15" ht="12">
      <c r="A29" s="309"/>
      <c r="B29" s="64" t="s">
        <v>270</v>
      </c>
      <c r="C29" s="64" t="s">
        <v>270</v>
      </c>
      <c r="D29" s="64" t="s">
        <v>490</v>
      </c>
      <c r="E29" s="64" t="s">
        <v>290</v>
      </c>
      <c r="F29" s="180">
        <v>36.9</v>
      </c>
      <c r="G29" s="180">
        <v>36.9</v>
      </c>
      <c r="H29" s="58"/>
      <c r="I29" s="58"/>
      <c r="J29" s="58"/>
      <c r="K29" s="58"/>
      <c r="L29" s="67"/>
      <c r="M29" s="58"/>
      <c r="N29" s="58"/>
      <c r="O29" s="58"/>
    </row>
    <row r="30" spans="1:15" ht="12">
      <c r="A30" s="309"/>
      <c r="B30" s="64"/>
      <c r="C30" s="64" t="s">
        <v>491</v>
      </c>
      <c r="D30" s="64"/>
      <c r="E30" s="64" t="s">
        <v>291</v>
      </c>
      <c r="F30" s="180">
        <v>7.5</v>
      </c>
      <c r="G30" s="180">
        <v>7.5</v>
      </c>
      <c r="H30" s="58"/>
      <c r="I30" s="58"/>
      <c r="J30" s="58"/>
      <c r="K30" s="58"/>
      <c r="L30" s="67"/>
      <c r="M30" s="58"/>
      <c r="N30" s="58"/>
      <c r="O30" s="58"/>
    </row>
    <row r="31" spans="1:15" ht="12">
      <c r="A31" s="309"/>
      <c r="B31" s="64" t="s">
        <v>270</v>
      </c>
      <c r="C31" s="64" t="s">
        <v>270</v>
      </c>
      <c r="D31" s="64" t="s">
        <v>492</v>
      </c>
      <c r="E31" s="64" t="s">
        <v>292</v>
      </c>
      <c r="F31" s="180">
        <v>7.5</v>
      </c>
      <c r="G31" s="180">
        <v>7.5</v>
      </c>
      <c r="H31" s="58"/>
      <c r="I31" s="58"/>
      <c r="J31" s="58"/>
      <c r="K31" s="58"/>
      <c r="L31" s="67"/>
      <c r="M31" s="58"/>
      <c r="N31" s="58"/>
      <c r="O31" s="58"/>
    </row>
    <row r="32" spans="1:15" ht="12">
      <c r="A32" s="309"/>
      <c r="B32" s="64"/>
      <c r="C32" s="64" t="s">
        <v>493</v>
      </c>
      <c r="D32" s="64"/>
      <c r="E32" s="64" t="s">
        <v>293</v>
      </c>
      <c r="F32" s="180">
        <v>2.18</v>
      </c>
      <c r="G32" s="180">
        <v>2.18</v>
      </c>
      <c r="H32" s="58"/>
      <c r="I32" s="58"/>
      <c r="J32" s="58"/>
      <c r="K32" s="58"/>
      <c r="L32" s="67"/>
      <c r="M32" s="58"/>
      <c r="N32" s="58"/>
      <c r="O32" s="58"/>
    </row>
    <row r="33" spans="1:15" ht="12">
      <c r="A33" s="309"/>
      <c r="B33" s="64" t="s">
        <v>270</v>
      </c>
      <c r="C33" s="64" t="s">
        <v>270</v>
      </c>
      <c r="D33" s="64" t="s">
        <v>494</v>
      </c>
      <c r="E33" s="64" t="s">
        <v>294</v>
      </c>
      <c r="F33" s="180">
        <v>2.18</v>
      </c>
      <c r="G33" s="180">
        <v>2.18</v>
      </c>
      <c r="H33" s="58"/>
      <c r="I33" s="58"/>
      <c r="J33" s="58"/>
      <c r="K33" s="58"/>
      <c r="L33" s="67"/>
      <c r="M33" s="58"/>
      <c r="N33" s="58"/>
      <c r="O33" s="58"/>
    </row>
    <row r="34" spans="1:15" ht="12">
      <c r="A34" s="309"/>
      <c r="B34" s="64"/>
      <c r="C34" s="64" t="s">
        <v>495</v>
      </c>
      <c r="D34" s="64"/>
      <c r="E34" s="64" t="s">
        <v>295</v>
      </c>
      <c r="F34" s="180">
        <v>0.4</v>
      </c>
      <c r="G34" s="180">
        <v>0.4</v>
      </c>
      <c r="H34" s="58"/>
      <c r="I34" s="58"/>
      <c r="J34" s="58"/>
      <c r="K34" s="58"/>
      <c r="L34" s="67"/>
      <c r="M34" s="58"/>
      <c r="N34" s="58"/>
      <c r="O34" s="58"/>
    </row>
    <row r="35" spans="1:15" ht="12">
      <c r="A35" s="309"/>
      <c r="B35" s="64" t="s">
        <v>270</v>
      </c>
      <c r="C35" s="64" t="s">
        <v>270</v>
      </c>
      <c r="D35" s="64" t="s">
        <v>496</v>
      </c>
      <c r="E35" s="64" t="s">
        <v>296</v>
      </c>
      <c r="F35" s="180">
        <v>0.4</v>
      </c>
      <c r="G35" s="180">
        <v>0.4</v>
      </c>
      <c r="H35" s="58"/>
      <c r="I35" s="58"/>
      <c r="J35" s="58"/>
      <c r="K35" s="58"/>
      <c r="L35" s="67"/>
      <c r="M35" s="58"/>
      <c r="N35" s="58"/>
      <c r="O35" s="58"/>
    </row>
    <row r="36" spans="1:15" ht="12">
      <c r="A36" s="309"/>
      <c r="B36" s="64"/>
      <c r="C36" s="64" t="s">
        <v>497</v>
      </c>
      <c r="D36" s="64"/>
      <c r="E36" s="64" t="s">
        <v>297</v>
      </c>
      <c r="F36" s="180">
        <v>93.3</v>
      </c>
      <c r="G36" s="180">
        <v>93.3</v>
      </c>
      <c r="H36" s="58"/>
      <c r="I36" s="58"/>
      <c r="J36" s="58"/>
      <c r="K36" s="58"/>
      <c r="L36" s="67"/>
      <c r="M36" s="58"/>
      <c r="N36" s="58"/>
      <c r="O36" s="58"/>
    </row>
    <row r="37" spans="1:15" ht="12">
      <c r="A37" s="309"/>
      <c r="B37" s="64" t="s">
        <v>270</v>
      </c>
      <c r="C37" s="64" t="s">
        <v>270</v>
      </c>
      <c r="D37" s="64" t="s">
        <v>498</v>
      </c>
      <c r="E37" s="64" t="s">
        <v>298</v>
      </c>
      <c r="F37" s="180">
        <v>6</v>
      </c>
      <c r="G37" s="180">
        <v>6</v>
      </c>
      <c r="H37" s="58"/>
      <c r="I37" s="58"/>
      <c r="J37" s="58"/>
      <c r="K37" s="58"/>
      <c r="L37" s="67"/>
      <c r="M37" s="58"/>
      <c r="N37" s="58"/>
      <c r="O37" s="58"/>
    </row>
    <row r="38" spans="1:15" ht="12">
      <c r="A38" s="309"/>
      <c r="B38" s="64" t="s">
        <v>270</v>
      </c>
      <c r="C38" s="64" t="s">
        <v>270</v>
      </c>
      <c r="D38" s="64" t="s">
        <v>499</v>
      </c>
      <c r="E38" s="64" t="s">
        <v>299</v>
      </c>
      <c r="F38" s="180">
        <v>87.3</v>
      </c>
      <c r="G38" s="180">
        <v>87.3</v>
      </c>
      <c r="H38" s="58"/>
      <c r="I38" s="58"/>
      <c r="J38" s="58"/>
      <c r="K38" s="58"/>
      <c r="L38" s="67"/>
      <c r="M38" s="58"/>
      <c r="N38" s="58"/>
      <c r="O38" s="58"/>
    </row>
    <row r="39" spans="1:15" ht="12">
      <c r="A39" s="309"/>
      <c r="B39" s="64"/>
      <c r="C39" s="64" t="s">
        <v>500</v>
      </c>
      <c r="D39" s="64"/>
      <c r="E39" s="64" t="s">
        <v>300</v>
      </c>
      <c r="F39" s="180">
        <v>22</v>
      </c>
      <c r="G39" s="180">
        <v>22</v>
      </c>
      <c r="H39" s="58"/>
      <c r="I39" s="58"/>
      <c r="J39" s="58"/>
      <c r="K39" s="58"/>
      <c r="L39" s="67"/>
      <c r="M39" s="58"/>
      <c r="N39" s="58"/>
      <c r="O39" s="58"/>
    </row>
    <row r="40" spans="1:15" ht="12">
      <c r="A40" s="309"/>
      <c r="B40" s="64" t="s">
        <v>270</v>
      </c>
      <c r="C40" s="64" t="s">
        <v>270</v>
      </c>
      <c r="D40" s="64" t="s">
        <v>501</v>
      </c>
      <c r="E40" s="64" t="s">
        <v>301</v>
      </c>
      <c r="F40" s="180">
        <v>22</v>
      </c>
      <c r="G40" s="180">
        <v>22</v>
      </c>
      <c r="H40" s="58"/>
      <c r="I40" s="58"/>
      <c r="J40" s="58"/>
      <c r="K40" s="58"/>
      <c r="L40" s="67"/>
      <c r="M40" s="58"/>
      <c r="N40" s="58"/>
      <c r="O40" s="58"/>
    </row>
    <row r="41" spans="1:15" ht="12">
      <c r="A41" s="309"/>
      <c r="B41" s="64"/>
      <c r="C41" s="64" t="s">
        <v>502</v>
      </c>
      <c r="D41" s="64"/>
      <c r="E41" s="64" t="s">
        <v>302</v>
      </c>
      <c r="F41" s="180">
        <v>4</v>
      </c>
      <c r="G41" s="180">
        <v>4</v>
      </c>
      <c r="H41" s="58"/>
      <c r="I41" s="58"/>
      <c r="J41" s="58"/>
      <c r="K41" s="58"/>
      <c r="L41" s="67"/>
      <c r="M41" s="58"/>
      <c r="N41" s="58"/>
      <c r="O41" s="58"/>
    </row>
    <row r="42" spans="1:15" ht="12">
      <c r="A42" s="309"/>
      <c r="B42" s="64" t="s">
        <v>270</v>
      </c>
      <c r="C42" s="64" t="s">
        <v>270</v>
      </c>
      <c r="D42" s="64" t="s">
        <v>503</v>
      </c>
      <c r="E42" s="64" t="s">
        <v>303</v>
      </c>
      <c r="F42" s="180">
        <v>4</v>
      </c>
      <c r="G42" s="180">
        <v>4</v>
      </c>
      <c r="H42" s="58"/>
      <c r="I42" s="58"/>
      <c r="J42" s="58"/>
      <c r="K42" s="58"/>
      <c r="L42" s="67"/>
      <c r="M42" s="58"/>
      <c r="N42" s="58"/>
      <c r="O42" s="58"/>
    </row>
    <row r="43" spans="1:15" ht="12">
      <c r="A43" s="309"/>
      <c r="B43" s="64"/>
      <c r="C43" s="64" t="s">
        <v>504</v>
      </c>
      <c r="D43" s="64"/>
      <c r="E43" s="64" t="s">
        <v>304</v>
      </c>
      <c r="F43" s="180">
        <v>14</v>
      </c>
      <c r="G43" s="180">
        <v>14</v>
      </c>
      <c r="H43" s="58"/>
      <c r="I43" s="58"/>
      <c r="J43" s="58"/>
      <c r="K43" s="58"/>
      <c r="L43" s="67"/>
      <c r="M43" s="58"/>
      <c r="N43" s="58"/>
      <c r="O43" s="58"/>
    </row>
    <row r="44" spans="1:15" ht="12">
      <c r="A44" s="309"/>
      <c r="B44" s="64" t="s">
        <v>270</v>
      </c>
      <c r="C44" s="64" t="s">
        <v>270</v>
      </c>
      <c r="D44" s="64" t="s">
        <v>505</v>
      </c>
      <c r="E44" s="64" t="s">
        <v>305</v>
      </c>
      <c r="F44" s="180">
        <v>5</v>
      </c>
      <c r="G44" s="180">
        <v>5</v>
      </c>
      <c r="H44" s="58"/>
      <c r="I44" s="58"/>
      <c r="J44" s="58"/>
      <c r="K44" s="58"/>
      <c r="L44" s="67"/>
      <c r="M44" s="58"/>
      <c r="N44" s="58"/>
      <c r="O44" s="58"/>
    </row>
    <row r="45" spans="1:15" ht="12">
      <c r="A45" s="309"/>
      <c r="B45" s="64" t="s">
        <v>270</v>
      </c>
      <c r="C45" s="64" t="s">
        <v>270</v>
      </c>
      <c r="D45" s="64" t="s">
        <v>506</v>
      </c>
      <c r="E45" s="64" t="s">
        <v>306</v>
      </c>
      <c r="F45" s="180">
        <v>9</v>
      </c>
      <c r="G45" s="180">
        <v>9</v>
      </c>
      <c r="H45" s="58"/>
      <c r="I45" s="58"/>
      <c r="J45" s="58"/>
      <c r="K45" s="58"/>
      <c r="L45" s="67"/>
      <c r="M45" s="58"/>
      <c r="N45" s="58"/>
      <c r="O45" s="58"/>
    </row>
    <row r="46" spans="1:15" ht="12">
      <c r="A46" s="309"/>
      <c r="B46" s="64"/>
      <c r="C46" s="64" t="s">
        <v>507</v>
      </c>
      <c r="D46" s="64"/>
      <c r="E46" s="64" t="s">
        <v>307</v>
      </c>
      <c r="F46" s="180">
        <v>73</v>
      </c>
      <c r="G46" s="180">
        <v>73</v>
      </c>
      <c r="H46" s="58"/>
      <c r="I46" s="58"/>
      <c r="J46" s="58"/>
      <c r="K46" s="58"/>
      <c r="L46" s="67"/>
      <c r="M46" s="58"/>
      <c r="N46" s="58"/>
      <c r="O46" s="58"/>
    </row>
    <row r="47" spans="1:15" ht="12">
      <c r="A47" s="309"/>
      <c r="B47" s="64" t="s">
        <v>270</v>
      </c>
      <c r="C47" s="64" t="s">
        <v>270</v>
      </c>
      <c r="D47" s="64" t="s">
        <v>508</v>
      </c>
      <c r="E47" s="64" t="s">
        <v>308</v>
      </c>
      <c r="F47" s="180">
        <v>73</v>
      </c>
      <c r="G47" s="180">
        <v>73</v>
      </c>
      <c r="H47" s="58"/>
      <c r="I47" s="58"/>
      <c r="J47" s="58"/>
      <c r="K47" s="58"/>
      <c r="L47" s="67"/>
      <c r="M47" s="58"/>
      <c r="N47" s="58"/>
      <c r="O47" s="58"/>
    </row>
    <row r="48" spans="1:15" ht="12">
      <c r="A48" s="309"/>
      <c r="B48" s="64"/>
      <c r="C48" s="64" t="s">
        <v>509</v>
      </c>
      <c r="D48" s="64"/>
      <c r="E48" s="64" t="s">
        <v>309</v>
      </c>
      <c r="F48" s="180">
        <v>2</v>
      </c>
      <c r="G48" s="180">
        <v>2</v>
      </c>
      <c r="H48" s="58"/>
      <c r="I48" s="58"/>
      <c r="J48" s="58"/>
      <c r="K48" s="58"/>
      <c r="L48" s="67"/>
      <c r="M48" s="58"/>
      <c r="N48" s="58"/>
      <c r="O48" s="58"/>
    </row>
    <row r="49" spans="1:15" ht="12">
      <c r="A49" s="309"/>
      <c r="B49" s="64" t="s">
        <v>270</v>
      </c>
      <c r="C49" s="64" t="s">
        <v>270</v>
      </c>
      <c r="D49" s="64" t="s">
        <v>510</v>
      </c>
      <c r="E49" s="64" t="s">
        <v>310</v>
      </c>
      <c r="F49" s="180">
        <v>2</v>
      </c>
      <c r="G49" s="180">
        <v>2</v>
      </c>
      <c r="H49" s="58"/>
      <c r="I49" s="58"/>
      <c r="J49" s="58"/>
      <c r="K49" s="58"/>
      <c r="L49" s="67"/>
      <c r="M49" s="58"/>
      <c r="N49" s="58"/>
      <c r="O49" s="58"/>
    </row>
    <row r="50" spans="1:15" ht="12">
      <c r="A50" s="309"/>
      <c r="B50" s="64"/>
      <c r="C50" s="64" t="s">
        <v>511</v>
      </c>
      <c r="D50" s="64"/>
      <c r="E50" s="64" t="s">
        <v>311</v>
      </c>
      <c r="F50" s="180">
        <v>25.9</v>
      </c>
      <c r="G50" s="180">
        <v>25.9</v>
      </c>
      <c r="H50" s="58"/>
      <c r="I50" s="58"/>
      <c r="J50" s="58"/>
      <c r="K50" s="58"/>
      <c r="L50" s="67"/>
      <c r="M50" s="58"/>
      <c r="N50" s="58"/>
      <c r="O50" s="58"/>
    </row>
    <row r="51" spans="1:15" ht="12">
      <c r="A51" s="309"/>
      <c r="B51" s="64" t="s">
        <v>270</v>
      </c>
      <c r="C51" s="64" t="s">
        <v>270</v>
      </c>
      <c r="D51" s="64" t="s">
        <v>512</v>
      </c>
      <c r="E51" s="64" t="s">
        <v>312</v>
      </c>
      <c r="F51" s="180">
        <v>25.9</v>
      </c>
      <c r="G51" s="180">
        <v>25.9</v>
      </c>
      <c r="H51" s="58"/>
      <c r="I51" s="58"/>
      <c r="J51" s="58"/>
      <c r="K51" s="58"/>
      <c r="L51" s="67"/>
      <c r="M51" s="58"/>
      <c r="N51" s="58"/>
      <c r="O51" s="58"/>
    </row>
    <row r="52" spans="1:15" ht="12">
      <c r="A52" s="309"/>
      <c r="B52" s="64"/>
      <c r="C52" s="64" t="s">
        <v>513</v>
      </c>
      <c r="D52" s="64"/>
      <c r="E52" s="64" t="s">
        <v>313</v>
      </c>
      <c r="F52" s="180">
        <v>4</v>
      </c>
      <c r="G52" s="180">
        <v>4</v>
      </c>
      <c r="H52" s="58"/>
      <c r="I52" s="58"/>
      <c r="J52" s="58"/>
      <c r="K52" s="58"/>
      <c r="L52" s="67"/>
      <c r="M52" s="58"/>
      <c r="N52" s="58"/>
      <c r="O52" s="58"/>
    </row>
    <row r="53" spans="1:15" ht="12">
      <c r="A53" s="309"/>
      <c r="B53" s="64" t="s">
        <v>270</v>
      </c>
      <c r="C53" s="64" t="s">
        <v>270</v>
      </c>
      <c r="D53" s="64" t="s">
        <v>514</v>
      </c>
      <c r="E53" s="64" t="s">
        <v>314</v>
      </c>
      <c r="F53" s="180">
        <v>4</v>
      </c>
      <c r="G53" s="180">
        <v>4</v>
      </c>
      <c r="H53" s="58"/>
      <c r="I53" s="58"/>
      <c r="J53" s="58"/>
      <c r="K53" s="58"/>
      <c r="L53" s="67"/>
      <c r="M53" s="58"/>
      <c r="N53" s="58"/>
      <c r="O53" s="58"/>
    </row>
    <row r="54" spans="1:15" ht="12">
      <c r="A54" s="309"/>
      <c r="B54" s="64"/>
      <c r="C54" s="64" t="s">
        <v>515</v>
      </c>
      <c r="D54" s="64"/>
      <c r="E54" s="64" t="s">
        <v>315</v>
      </c>
      <c r="F54" s="180">
        <v>9.6</v>
      </c>
      <c r="G54" s="180">
        <v>9.6</v>
      </c>
      <c r="H54" s="58"/>
      <c r="I54" s="58"/>
      <c r="J54" s="58"/>
      <c r="K54" s="58"/>
      <c r="L54" s="67"/>
      <c r="M54" s="58"/>
      <c r="N54" s="58"/>
      <c r="O54" s="58"/>
    </row>
    <row r="55" spans="1:15" ht="12">
      <c r="A55" s="309"/>
      <c r="B55" s="64" t="s">
        <v>270</v>
      </c>
      <c r="C55" s="64" t="s">
        <v>270</v>
      </c>
      <c r="D55" s="64" t="s">
        <v>516</v>
      </c>
      <c r="E55" s="64" t="s">
        <v>316</v>
      </c>
      <c r="F55" s="180">
        <v>4.6</v>
      </c>
      <c r="G55" s="180">
        <v>4.6</v>
      </c>
      <c r="H55" s="58"/>
      <c r="I55" s="58"/>
      <c r="J55" s="58"/>
      <c r="K55" s="58"/>
      <c r="L55" s="67"/>
      <c r="M55" s="58"/>
      <c r="N55" s="58"/>
      <c r="O55" s="58"/>
    </row>
    <row r="56" spans="1:15" ht="12">
      <c r="A56" s="309"/>
      <c r="B56" s="64" t="s">
        <v>270</v>
      </c>
      <c r="C56" s="64" t="s">
        <v>270</v>
      </c>
      <c r="D56" s="64" t="s">
        <v>517</v>
      </c>
      <c r="E56" s="64" t="s">
        <v>317</v>
      </c>
      <c r="F56" s="180">
        <v>5</v>
      </c>
      <c r="G56" s="180">
        <v>5</v>
      </c>
      <c r="H56" s="58"/>
      <c r="I56" s="58"/>
      <c r="J56" s="58"/>
      <c r="K56" s="58"/>
      <c r="L56" s="67"/>
      <c r="M56" s="58"/>
      <c r="N56" s="58"/>
      <c r="O56" s="58"/>
    </row>
    <row r="57" spans="1:15" ht="12">
      <c r="A57" s="309"/>
      <c r="B57" s="64"/>
      <c r="C57" s="64" t="s">
        <v>518</v>
      </c>
      <c r="D57" s="64"/>
      <c r="E57" s="64" t="s">
        <v>318</v>
      </c>
      <c r="F57" s="180">
        <v>52.93</v>
      </c>
      <c r="G57" s="180">
        <v>52.93</v>
      </c>
      <c r="H57" s="58"/>
      <c r="I57" s="58"/>
      <c r="J57" s="58"/>
      <c r="K57" s="58"/>
      <c r="L57" s="67"/>
      <c r="M57" s="58"/>
      <c r="N57" s="58"/>
      <c r="O57" s="58"/>
    </row>
    <row r="58" spans="1:15" ht="12">
      <c r="A58" s="309"/>
      <c r="B58" s="64" t="s">
        <v>270</v>
      </c>
      <c r="C58" s="64" t="s">
        <v>270</v>
      </c>
      <c r="D58" s="64" t="s">
        <v>519</v>
      </c>
      <c r="E58" s="64" t="s">
        <v>319</v>
      </c>
      <c r="F58" s="180">
        <v>52.93</v>
      </c>
      <c r="G58" s="180">
        <v>52.93</v>
      </c>
      <c r="H58" s="58"/>
      <c r="I58" s="58"/>
      <c r="J58" s="58"/>
      <c r="K58" s="58"/>
      <c r="L58" s="67"/>
      <c r="M58" s="58"/>
      <c r="N58" s="58"/>
      <c r="O58" s="58"/>
    </row>
    <row r="59" spans="1:15" ht="12">
      <c r="A59" s="309"/>
      <c r="B59" s="64"/>
      <c r="C59" s="64" t="s">
        <v>520</v>
      </c>
      <c r="D59" s="64"/>
      <c r="E59" s="64" t="s">
        <v>320</v>
      </c>
      <c r="F59" s="180">
        <v>1130.46</v>
      </c>
      <c r="G59" s="180">
        <v>1130.46</v>
      </c>
      <c r="H59" s="58"/>
      <c r="I59" s="58"/>
      <c r="J59" s="58"/>
      <c r="K59" s="58"/>
      <c r="L59" s="67"/>
      <c r="M59" s="58"/>
      <c r="N59" s="58"/>
      <c r="O59" s="58"/>
    </row>
    <row r="60" spans="1:15" ht="12">
      <c r="A60" s="309"/>
      <c r="B60" s="64" t="s">
        <v>270</v>
      </c>
      <c r="C60" s="64" t="s">
        <v>270</v>
      </c>
      <c r="D60" s="64" t="s">
        <v>521</v>
      </c>
      <c r="E60" s="64" t="s">
        <v>321</v>
      </c>
      <c r="F60" s="180">
        <v>2.16</v>
      </c>
      <c r="G60" s="180">
        <v>2.16</v>
      </c>
      <c r="H60" s="58"/>
      <c r="I60" s="58"/>
      <c r="J60" s="58"/>
      <c r="K60" s="58"/>
      <c r="L60" s="67"/>
      <c r="M60" s="58"/>
      <c r="N60" s="58"/>
      <c r="O60" s="58"/>
    </row>
    <row r="61" spans="1:15" ht="12">
      <c r="A61" s="309"/>
      <c r="B61" s="64" t="s">
        <v>270</v>
      </c>
      <c r="C61" s="64" t="s">
        <v>270</v>
      </c>
      <c r="D61" s="64" t="s">
        <v>522</v>
      </c>
      <c r="E61" s="64" t="s">
        <v>322</v>
      </c>
      <c r="F61" s="180">
        <v>1128.3</v>
      </c>
      <c r="G61" s="180">
        <v>1128.3</v>
      </c>
      <c r="H61" s="58"/>
      <c r="I61" s="58"/>
      <c r="J61" s="58"/>
      <c r="K61" s="58"/>
      <c r="L61" s="67"/>
      <c r="M61" s="58"/>
      <c r="N61" s="58"/>
      <c r="O61" s="58"/>
    </row>
    <row r="62" spans="1:15" ht="12">
      <c r="A62" s="309"/>
      <c r="B62" s="64" t="s">
        <v>523</v>
      </c>
      <c r="C62" s="64"/>
      <c r="D62" s="64"/>
      <c r="E62" s="64" t="s">
        <v>323</v>
      </c>
      <c r="F62" s="180">
        <v>300.66</v>
      </c>
      <c r="G62" s="180">
        <v>300.66</v>
      </c>
      <c r="H62" s="58"/>
      <c r="I62" s="58"/>
      <c r="J62" s="58"/>
      <c r="K62" s="58"/>
      <c r="L62" s="67"/>
      <c r="M62" s="58"/>
      <c r="N62" s="58"/>
      <c r="O62" s="58"/>
    </row>
    <row r="63" spans="1:15" ht="12">
      <c r="A63" s="309"/>
      <c r="B63" s="64"/>
      <c r="C63" s="64" t="s">
        <v>524</v>
      </c>
      <c r="D63" s="64"/>
      <c r="E63" s="64" t="s">
        <v>324</v>
      </c>
      <c r="F63" s="180">
        <v>8.34</v>
      </c>
      <c r="G63" s="180">
        <v>8.34</v>
      </c>
      <c r="H63" s="58"/>
      <c r="I63" s="58"/>
      <c r="J63" s="58"/>
      <c r="K63" s="58"/>
      <c r="L63" s="67"/>
      <c r="M63" s="58"/>
      <c r="N63" s="58"/>
      <c r="O63" s="58"/>
    </row>
    <row r="64" spans="1:15" ht="12">
      <c r="A64" s="309"/>
      <c r="B64" s="64" t="s">
        <v>270</v>
      </c>
      <c r="C64" s="64" t="s">
        <v>270</v>
      </c>
      <c r="D64" s="64" t="s">
        <v>525</v>
      </c>
      <c r="E64" s="64" t="s">
        <v>325</v>
      </c>
      <c r="F64" s="180">
        <v>8.02</v>
      </c>
      <c r="G64" s="180">
        <v>8.02</v>
      </c>
      <c r="H64" s="58"/>
      <c r="I64" s="58"/>
      <c r="J64" s="58"/>
      <c r="K64" s="58"/>
      <c r="L64" s="67"/>
      <c r="M64" s="58"/>
      <c r="N64" s="58"/>
      <c r="O64" s="58"/>
    </row>
    <row r="65" spans="1:15" ht="12">
      <c r="A65" s="309"/>
      <c r="B65" s="64" t="s">
        <v>270</v>
      </c>
      <c r="C65" s="64" t="s">
        <v>270</v>
      </c>
      <c r="D65" s="64" t="s">
        <v>526</v>
      </c>
      <c r="E65" s="64" t="s">
        <v>326</v>
      </c>
      <c r="F65" s="180">
        <v>0.32</v>
      </c>
      <c r="G65" s="180">
        <v>0.32</v>
      </c>
      <c r="H65" s="58"/>
      <c r="I65" s="58"/>
      <c r="J65" s="58"/>
      <c r="K65" s="58"/>
      <c r="L65" s="67"/>
      <c r="M65" s="58"/>
      <c r="N65" s="58"/>
      <c r="O65" s="58"/>
    </row>
    <row r="66" spans="1:15" ht="12">
      <c r="A66" s="309"/>
      <c r="B66" s="64"/>
      <c r="C66" s="64" t="s">
        <v>527</v>
      </c>
      <c r="D66" s="64"/>
      <c r="E66" s="64" t="s">
        <v>327</v>
      </c>
      <c r="F66" s="180">
        <v>3.37</v>
      </c>
      <c r="G66" s="180">
        <v>3.37</v>
      </c>
      <c r="H66" s="58"/>
      <c r="I66" s="58"/>
      <c r="J66" s="58"/>
      <c r="K66" s="58"/>
      <c r="L66" s="67"/>
      <c r="M66" s="58"/>
      <c r="N66" s="58"/>
      <c r="O66" s="58"/>
    </row>
    <row r="67" spans="1:15" ht="12">
      <c r="A67" s="309"/>
      <c r="B67" s="64" t="s">
        <v>270</v>
      </c>
      <c r="C67" s="64" t="s">
        <v>270</v>
      </c>
      <c r="D67" s="64" t="s">
        <v>528</v>
      </c>
      <c r="E67" s="64" t="s">
        <v>328</v>
      </c>
      <c r="F67" s="180">
        <v>0.07</v>
      </c>
      <c r="G67" s="180">
        <v>0.07</v>
      </c>
      <c r="H67" s="58"/>
      <c r="I67" s="58"/>
      <c r="J67" s="58"/>
      <c r="K67" s="58"/>
      <c r="L67" s="67"/>
      <c r="M67" s="58"/>
      <c r="N67" s="58"/>
      <c r="O67" s="58"/>
    </row>
    <row r="68" spans="1:15" ht="12">
      <c r="A68" s="309"/>
      <c r="B68" s="64" t="s">
        <v>270</v>
      </c>
      <c r="C68" s="64" t="s">
        <v>270</v>
      </c>
      <c r="D68" s="64" t="s">
        <v>529</v>
      </c>
      <c r="E68" s="64" t="s">
        <v>329</v>
      </c>
      <c r="F68" s="180">
        <v>3.3</v>
      </c>
      <c r="G68" s="180">
        <v>3.3</v>
      </c>
      <c r="H68" s="58"/>
      <c r="I68" s="58"/>
      <c r="J68" s="58"/>
      <c r="K68" s="58"/>
      <c r="L68" s="67"/>
      <c r="M68" s="58"/>
      <c r="N68" s="58"/>
      <c r="O68" s="58"/>
    </row>
    <row r="69" spans="1:15" ht="12">
      <c r="A69" s="309"/>
      <c r="B69" s="64"/>
      <c r="C69" s="64" t="s">
        <v>530</v>
      </c>
      <c r="D69" s="64"/>
      <c r="E69" s="64" t="s">
        <v>330</v>
      </c>
      <c r="F69" s="180">
        <v>288.95</v>
      </c>
      <c r="G69" s="180">
        <v>288.95</v>
      </c>
      <c r="H69" s="58"/>
      <c r="I69" s="58"/>
      <c r="J69" s="58"/>
      <c r="K69" s="58"/>
      <c r="L69" s="67"/>
      <c r="M69" s="58"/>
      <c r="N69" s="58"/>
      <c r="O69" s="58"/>
    </row>
    <row r="70" spans="1:15" ht="12">
      <c r="A70" s="309"/>
      <c r="B70" s="64" t="s">
        <v>270</v>
      </c>
      <c r="C70" s="64" t="s">
        <v>270</v>
      </c>
      <c r="D70" s="64" t="s">
        <v>531</v>
      </c>
      <c r="E70" s="64" t="s">
        <v>331</v>
      </c>
      <c r="F70" s="180">
        <v>0.14</v>
      </c>
      <c r="G70" s="180">
        <v>0.14</v>
      </c>
      <c r="H70" s="58"/>
      <c r="I70" s="58"/>
      <c r="J70" s="58"/>
      <c r="K70" s="58"/>
      <c r="L70" s="67"/>
      <c r="M70" s="58"/>
      <c r="N70" s="58"/>
      <c r="O70" s="58"/>
    </row>
    <row r="71" spans="1:15" ht="12">
      <c r="A71" s="309"/>
      <c r="B71" s="64" t="s">
        <v>270</v>
      </c>
      <c r="C71" s="64" t="s">
        <v>270</v>
      </c>
      <c r="D71" s="64" t="s">
        <v>532</v>
      </c>
      <c r="E71" s="64" t="s">
        <v>332</v>
      </c>
      <c r="F71" s="180">
        <v>288.81</v>
      </c>
      <c r="G71" s="180">
        <v>288.81</v>
      </c>
      <c r="H71" s="58"/>
      <c r="I71" s="58"/>
      <c r="J71" s="58"/>
      <c r="K71" s="58"/>
      <c r="L71" s="67"/>
      <c r="M71" s="58"/>
      <c r="N71" s="58"/>
      <c r="O71" s="58"/>
    </row>
    <row r="72" spans="1:15" ht="12">
      <c r="A72" s="309"/>
      <c r="B72" s="64" t="s">
        <v>533</v>
      </c>
      <c r="C72" s="64"/>
      <c r="D72" s="64"/>
      <c r="E72" s="64" t="s">
        <v>333</v>
      </c>
      <c r="F72" s="180">
        <v>47.9</v>
      </c>
      <c r="G72" s="180">
        <v>47.9</v>
      </c>
      <c r="H72" s="58"/>
      <c r="I72" s="58"/>
      <c r="J72" s="58"/>
      <c r="K72" s="58"/>
      <c r="L72" s="67"/>
      <c r="M72" s="58"/>
      <c r="N72" s="58"/>
      <c r="O72" s="58"/>
    </row>
    <row r="73" spans="1:15" ht="12">
      <c r="A73" s="309"/>
      <c r="B73" s="64"/>
      <c r="C73" s="64" t="s">
        <v>534</v>
      </c>
      <c r="D73" s="64"/>
      <c r="E73" s="64" t="s">
        <v>334</v>
      </c>
      <c r="F73" s="180">
        <v>17</v>
      </c>
      <c r="G73" s="180">
        <v>17</v>
      </c>
      <c r="H73" s="58"/>
      <c r="I73" s="58"/>
      <c r="J73" s="58"/>
      <c r="K73" s="58"/>
      <c r="L73" s="67"/>
      <c r="M73" s="58"/>
      <c r="N73" s="58"/>
      <c r="O73" s="58"/>
    </row>
    <row r="74" spans="1:15" ht="12">
      <c r="A74" s="309"/>
      <c r="B74" s="64" t="s">
        <v>270</v>
      </c>
      <c r="C74" s="64" t="s">
        <v>270</v>
      </c>
      <c r="D74" s="64" t="s">
        <v>534</v>
      </c>
      <c r="E74" s="64" t="s">
        <v>335</v>
      </c>
      <c r="F74" s="180">
        <v>17</v>
      </c>
      <c r="G74" s="180">
        <v>17</v>
      </c>
      <c r="H74" s="58"/>
      <c r="I74" s="58"/>
      <c r="J74" s="58"/>
      <c r="K74" s="58"/>
      <c r="L74" s="67"/>
      <c r="M74" s="58"/>
      <c r="N74" s="58"/>
      <c r="O74" s="58"/>
    </row>
    <row r="75" spans="1:15" ht="12">
      <c r="A75" s="309"/>
      <c r="B75" s="64"/>
      <c r="C75" s="64" t="s">
        <v>535</v>
      </c>
      <c r="D75" s="64"/>
      <c r="E75" s="64" t="s">
        <v>336</v>
      </c>
      <c r="F75" s="180">
        <v>30.9</v>
      </c>
      <c r="G75" s="180">
        <v>30.9</v>
      </c>
      <c r="H75" s="58"/>
      <c r="I75" s="58"/>
      <c r="J75" s="58"/>
      <c r="K75" s="58"/>
      <c r="L75" s="67"/>
      <c r="M75" s="58"/>
      <c r="N75" s="58"/>
      <c r="O75" s="58"/>
    </row>
    <row r="76" spans="1:15" ht="12">
      <c r="A76" s="310"/>
      <c r="B76" s="64" t="s">
        <v>270</v>
      </c>
      <c r="C76" s="64" t="s">
        <v>270</v>
      </c>
      <c r="D76" s="64" t="s">
        <v>535</v>
      </c>
      <c r="E76" s="64" t="s">
        <v>337</v>
      </c>
      <c r="F76" s="180">
        <v>30.9</v>
      </c>
      <c r="G76" s="180">
        <v>30.9</v>
      </c>
      <c r="H76" s="58"/>
      <c r="I76" s="58"/>
      <c r="J76" s="58"/>
      <c r="K76" s="58"/>
      <c r="L76" s="67"/>
      <c r="M76" s="58"/>
      <c r="N76" s="58"/>
      <c r="O76" s="58"/>
    </row>
    <row r="77" spans="1:15" ht="12">
      <c r="A77" s="318" t="s">
        <v>555</v>
      </c>
      <c r="B77" s="58">
        <v>201</v>
      </c>
      <c r="C77" s="58"/>
      <c r="D77" s="58"/>
      <c r="E77" s="58" t="s">
        <v>206</v>
      </c>
      <c r="F77" s="58">
        <v>109.8</v>
      </c>
      <c r="G77" s="58">
        <v>109.8</v>
      </c>
      <c r="H77" s="58"/>
      <c r="I77" s="58"/>
      <c r="J77" s="58"/>
      <c r="K77" s="58"/>
      <c r="L77" s="58"/>
      <c r="M77" s="58"/>
      <c r="N77" s="58"/>
      <c r="O77" s="58"/>
    </row>
    <row r="78" spans="1:15" ht="12">
      <c r="A78" s="319"/>
      <c r="B78" s="58"/>
      <c r="C78" s="58">
        <v>32</v>
      </c>
      <c r="D78" s="58"/>
      <c r="E78" s="58" t="s">
        <v>207</v>
      </c>
      <c r="F78" s="58">
        <v>109.8</v>
      </c>
      <c r="G78" s="58">
        <v>109.8</v>
      </c>
      <c r="H78" s="58"/>
      <c r="I78" s="58"/>
      <c r="J78" s="58"/>
      <c r="K78" s="58"/>
      <c r="L78" s="58"/>
      <c r="M78" s="58"/>
      <c r="N78" s="58"/>
      <c r="O78" s="58"/>
    </row>
    <row r="79" spans="1:15" ht="12">
      <c r="A79" s="319"/>
      <c r="B79" s="58">
        <v>201</v>
      </c>
      <c r="C79" s="58">
        <v>32</v>
      </c>
      <c r="D79" s="58">
        <v>2</v>
      </c>
      <c r="E79" s="58" t="s">
        <v>37</v>
      </c>
      <c r="F79" s="58">
        <v>109.8</v>
      </c>
      <c r="G79" s="58">
        <v>109.8</v>
      </c>
      <c r="H79" s="58"/>
      <c r="I79" s="58"/>
      <c r="J79" s="58"/>
      <c r="K79" s="58"/>
      <c r="L79" s="58"/>
      <c r="M79" s="58"/>
      <c r="N79" s="58"/>
      <c r="O79" s="58"/>
    </row>
    <row r="80" spans="1:15" ht="12">
      <c r="A80" s="319"/>
      <c r="B80" s="58">
        <v>208</v>
      </c>
      <c r="C80" s="58"/>
      <c r="D80" s="58"/>
      <c r="E80" s="58" t="s">
        <v>68</v>
      </c>
      <c r="F80" s="58">
        <v>1.66</v>
      </c>
      <c r="G80" s="58">
        <v>1.66</v>
      </c>
      <c r="H80" s="58"/>
      <c r="I80" s="58"/>
      <c r="J80" s="58"/>
      <c r="K80" s="58"/>
      <c r="L80" s="58"/>
      <c r="M80" s="58"/>
      <c r="N80" s="58"/>
      <c r="O80" s="58"/>
    </row>
    <row r="81" spans="1:15" ht="12">
      <c r="A81" s="319"/>
      <c r="B81" s="58"/>
      <c r="C81" s="58">
        <v>5</v>
      </c>
      <c r="D81" s="58"/>
      <c r="E81" s="58" t="s">
        <v>31</v>
      </c>
      <c r="F81" s="58">
        <v>1.66</v>
      </c>
      <c r="G81" s="58">
        <v>1.66</v>
      </c>
      <c r="H81" s="58"/>
      <c r="I81" s="58"/>
      <c r="J81" s="58"/>
      <c r="K81" s="58"/>
      <c r="L81" s="58"/>
      <c r="M81" s="58"/>
      <c r="N81" s="58"/>
      <c r="O81" s="58"/>
    </row>
    <row r="82" spans="1:15" ht="12">
      <c r="A82" s="319"/>
      <c r="B82" s="58">
        <v>208</v>
      </c>
      <c r="C82" s="58">
        <v>5</v>
      </c>
      <c r="D82" s="58">
        <v>5</v>
      </c>
      <c r="E82" s="58" t="s">
        <v>33</v>
      </c>
      <c r="F82" s="58">
        <v>1.66</v>
      </c>
      <c r="G82" s="58">
        <v>1.66</v>
      </c>
      <c r="H82" s="58"/>
      <c r="I82" s="58"/>
      <c r="J82" s="58"/>
      <c r="K82" s="58"/>
      <c r="L82" s="58"/>
      <c r="M82" s="58"/>
      <c r="N82" s="58"/>
      <c r="O82" s="58"/>
    </row>
    <row r="83" spans="1:15" ht="12">
      <c r="A83" s="319"/>
      <c r="B83" s="58">
        <v>210</v>
      </c>
      <c r="C83" s="58"/>
      <c r="D83" s="58"/>
      <c r="E83" s="58" t="s">
        <v>73</v>
      </c>
      <c r="F83" s="58">
        <v>1.59</v>
      </c>
      <c r="G83" s="58">
        <v>1.59</v>
      </c>
      <c r="H83" s="58"/>
      <c r="I83" s="58"/>
      <c r="J83" s="58"/>
      <c r="K83" s="58"/>
      <c r="L83" s="58"/>
      <c r="M83" s="58"/>
      <c r="N83" s="58"/>
      <c r="O83" s="58"/>
    </row>
    <row r="84" spans="1:15" ht="12">
      <c r="A84" s="319"/>
      <c r="B84" s="58"/>
      <c r="C84" s="58">
        <v>11</v>
      </c>
      <c r="D84" s="58"/>
      <c r="E84" s="58" t="s">
        <v>34</v>
      </c>
      <c r="F84" s="58">
        <v>1.59</v>
      </c>
      <c r="G84" s="58">
        <v>1.59</v>
      </c>
      <c r="H84" s="58"/>
      <c r="I84" s="58"/>
      <c r="J84" s="58"/>
      <c r="K84" s="58"/>
      <c r="L84" s="58"/>
      <c r="M84" s="58"/>
      <c r="N84" s="58"/>
      <c r="O84" s="58"/>
    </row>
    <row r="85" spans="1:15" ht="12">
      <c r="A85" s="319"/>
      <c r="B85" s="58">
        <v>210</v>
      </c>
      <c r="C85" s="58">
        <v>11</v>
      </c>
      <c r="D85" s="58">
        <v>2</v>
      </c>
      <c r="E85" s="58" t="s">
        <v>553</v>
      </c>
      <c r="F85" s="58">
        <v>1.59</v>
      </c>
      <c r="G85" s="58">
        <v>1.59</v>
      </c>
      <c r="H85" s="58"/>
      <c r="I85" s="58"/>
      <c r="J85" s="58"/>
      <c r="K85" s="58"/>
      <c r="L85" s="58"/>
      <c r="M85" s="58"/>
      <c r="N85" s="58"/>
      <c r="O85" s="58"/>
    </row>
    <row r="86" spans="1:15" ht="12">
      <c r="A86" s="319"/>
      <c r="B86" s="58">
        <v>221</v>
      </c>
      <c r="C86" s="58"/>
      <c r="D86" s="58"/>
      <c r="E86" s="58" t="s">
        <v>76</v>
      </c>
      <c r="F86" s="58">
        <v>2.79</v>
      </c>
      <c r="G86" s="58">
        <v>2.79</v>
      </c>
      <c r="H86" s="58"/>
      <c r="I86" s="58"/>
      <c r="J86" s="58"/>
      <c r="K86" s="58"/>
      <c r="L86" s="58"/>
      <c r="M86" s="58"/>
      <c r="N86" s="58"/>
      <c r="O86" s="58"/>
    </row>
    <row r="87" spans="1:15" ht="12">
      <c r="A87" s="319"/>
      <c r="B87" s="58"/>
      <c r="C87" s="58">
        <v>2</v>
      </c>
      <c r="D87" s="58"/>
      <c r="E87" s="58" t="s">
        <v>38</v>
      </c>
      <c r="F87" s="58">
        <v>2.79</v>
      </c>
      <c r="G87" s="58">
        <v>2.79</v>
      </c>
      <c r="H87" s="58"/>
      <c r="I87" s="58"/>
      <c r="J87" s="58"/>
      <c r="K87" s="58"/>
      <c r="L87" s="58"/>
      <c r="M87" s="58"/>
      <c r="N87" s="58"/>
      <c r="O87" s="58"/>
    </row>
    <row r="88" spans="1:15" ht="12">
      <c r="A88" s="320"/>
      <c r="B88" s="58">
        <v>221</v>
      </c>
      <c r="C88" s="58">
        <v>2</v>
      </c>
      <c r="D88" s="58">
        <v>1</v>
      </c>
      <c r="E88" s="58" t="s">
        <v>39</v>
      </c>
      <c r="F88" s="58">
        <v>2.79</v>
      </c>
      <c r="G88" s="58">
        <v>2.79</v>
      </c>
      <c r="H88" s="58"/>
      <c r="I88" s="58"/>
      <c r="J88" s="58"/>
      <c r="K88" s="58"/>
      <c r="L88" s="58"/>
      <c r="M88" s="58"/>
      <c r="N88" s="58"/>
      <c r="O88" s="58"/>
    </row>
    <row r="89" spans="1:15" ht="14.25">
      <c r="A89" s="311" t="s">
        <v>200</v>
      </c>
      <c r="B89" s="311"/>
      <c r="C89" s="311"/>
      <c r="D89" s="311"/>
      <c r="E89" s="311"/>
      <c r="F89" s="311"/>
      <c r="G89" s="311"/>
      <c r="H89" s="311"/>
      <c r="I89" s="311"/>
      <c r="J89" s="311"/>
      <c r="K89" s="311"/>
      <c r="L89" s="311"/>
      <c r="M89" s="311"/>
      <c r="N89" s="311"/>
      <c r="O89" s="311"/>
    </row>
  </sheetData>
  <sheetProtection/>
  <mergeCells count="20">
    <mergeCell ref="A77:A88"/>
    <mergeCell ref="A1:O1"/>
    <mergeCell ref="N3:O3"/>
    <mergeCell ref="B4:D4"/>
    <mergeCell ref="F4:O4"/>
    <mergeCell ref="G5:H5"/>
    <mergeCell ref="O5:O6"/>
    <mergeCell ref="K5:K6"/>
    <mergeCell ref="L5:L6"/>
    <mergeCell ref="M5:N5"/>
    <mergeCell ref="A8:A76"/>
    <mergeCell ref="A89:O89"/>
    <mergeCell ref="A4:A6"/>
    <mergeCell ref="B5:B6"/>
    <mergeCell ref="C5:C6"/>
    <mergeCell ref="D5:D6"/>
    <mergeCell ref="E4:E6"/>
    <mergeCell ref="F5:F6"/>
    <mergeCell ref="I5:I6"/>
    <mergeCell ref="J5:J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102"/>
  <sheetViews>
    <sheetView showGridLines="0" showZeros="0" zoomScalePageLayoutView="0" workbookViewId="0" topLeftCell="A82">
      <selection activeCell="L88" sqref="L88"/>
    </sheetView>
  </sheetViews>
  <sheetFormatPr defaultColWidth="9.33203125" defaultRowHeight="11.25"/>
  <cols>
    <col min="1" max="1" width="20.5" style="42" customWidth="1"/>
    <col min="2" max="4" width="7.5" style="42" customWidth="1"/>
    <col min="5" max="5" width="50.83203125" style="42" customWidth="1"/>
    <col min="6" max="6" width="14.83203125" style="42" customWidth="1"/>
    <col min="7" max="10" width="13.16015625" style="42" customWidth="1"/>
    <col min="11" max="11" width="9.16015625" style="42" customWidth="1"/>
    <col min="12" max="12" width="15.66015625" style="42" customWidth="1"/>
    <col min="13" max="248" width="9.16015625" style="42" customWidth="1"/>
    <col min="249" max="254" width="9.16015625" style="0" customWidth="1"/>
  </cols>
  <sheetData>
    <row r="1" spans="1:11" ht="27">
      <c r="A1" s="121" t="s">
        <v>65</v>
      </c>
      <c r="B1" s="121"/>
      <c r="C1" s="121"/>
      <c r="D1" s="121"/>
      <c r="E1" s="121"/>
      <c r="F1" s="121"/>
      <c r="G1" s="121"/>
      <c r="H1" s="121"/>
      <c r="I1" s="121"/>
      <c r="J1" s="121"/>
      <c r="K1" s="122"/>
    </row>
    <row r="2" spans="9:12" ht="12">
      <c r="I2" s="299" t="s">
        <v>66</v>
      </c>
      <c r="J2" s="299"/>
      <c r="K2"/>
      <c r="L2"/>
    </row>
    <row r="3" spans="1:12" ht="17.25" customHeight="1">
      <c r="A3" s="169" t="s">
        <v>205</v>
      </c>
      <c r="B3" s="80"/>
      <c r="C3" s="80"/>
      <c r="D3" s="80"/>
      <c r="E3" s="80"/>
      <c r="I3" s="299" t="s">
        <v>24</v>
      </c>
      <c r="J3" s="300"/>
      <c r="K3"/>
      <c r="L3"/>
    </row>
    <row r="4" spans="1:11" s="109" customFormat="1" ht="12">
      <c r="A4" s="305" t="s">
        <v>46</v>
      </c>
      <c r="B4" s="323" t="s">
        <v>60</v>
      </c>
      <c r="C4" s="323"/>
      <c r="D4" s="323"/>
      <c r="E4" s="331" t="s">
        <v>61</v>
      </c>
      <c r="F4" s="110" t="s">
        <v>48</v>
      </c>
      <c r="G4" s="111"/>
      <c r="H4" s="111"/>
      <c r="I4" s="111"/>
      <c r="J4" s="115"/>
      <c r="K4" s="22"/>
    </row>
    <row r="5" spans="1:11" s="109" customFormat="1" ht="12">
      <c r="A5" s="305"/>
      <c r="B5" s="329" t="s">
        <v>62</v>
      </c>
      <c r="C5" s="329" t="s">
        <v>63</v>
      </c>
      <c r="D5" s="329" t="s">
        <v>64</v>
      </c>
      <c r="E5" s="331"/>
      <c r="F5" s="297" t="s">
        <v>49</v>
      </c>
      <c r="G5" s="301" t="s">
        <v>50</v>
      </c>
      <c r="H5" s="302"/>
      <c r="I5" s="303"/>
      <c r="J5" s="297" t="s">
        <v>51</v>
      </c>
      <c r="K5" s="22"/>
    </row>
    <row r="6" spans="1:11" s="109" customFormat="1" ht="24">
      <c r="A6" s="305"/>
      <c r="B6" s="330"/>
      <c r="C6" s="330"/>
      <c r="D6" s="330"/>
      <c r="E6" s="331"/>
      <c r="F6" s="298"/>
      <c r="G6" s="76" t="s">
        <v>54</v>
      </c>
      <c r="H6" s="76" t="s">
        <v>55</v>
      </c>
      <c r="I6" s="76" t="s">
        <v>56</v>
      </c>
      <c r="J6" s="298"/>
      <c r="K6" s="22"/>
    </row>
    <row r="7" spans="1:248" s="22" customFormat="1" ht="18.75" customHeight="1">
      <c r="A7" s="81"/>
      <c r="B7" s="82"/>
      <c r="C7" s="82"/>
      <c r="D7" s="82"/>
      <c r="E7" s="83" t="s">
        <v>49</v>
      </c>
      <c r="F7" s="239">
        <f>SUM(G7:J7)</f>
        <v>2524.37</v>
      </c>
      <c r="G7" s="239">
        <f>G73+G78+G82+G85+G88+G91+G94+G97</f>
        <v>561.2699999999999</v>
      </c>
      <c r="H7" s="239">
        <f>H73+H78+H82+H85+H88+H91+H94+H97</f>
        <v>102.33</v>
      </c>
      <c r="I7" s="239">
        <f>I73+I78+I82+I85+I88+I91+I94+I97</f>
        <v>11.860000000000001</v>
      </c>
      <c r="J7" s="239">
        <f>J73+J78+J82+J85+J88+J91+J94+J97</f>
        <v>1848.9099999999999</v>
      </c>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row>
    <row r="8" spans="1:10" ht="18.75" customHeight="1">
      <c r="A8" s="325" t="s">
        <v>204</v>
      </c>
      <c r="B8" s="37"/>
      <c r="C8" s="37"/>
      <c r="D8" s="37"/>
      <c r="E8" s="63"/>
      <c r="F8" s="72">
        <f>SUM(G8:J8)</f>
        <v>0</v>
      </c>
      <c r="G8" s="72"/>
      <c r="H8" s="72"/>
      <c r="I8" s="72"/>
      <c r="J8" s="72"/>
    </row>
    <row r="9" spans="1:10" ht="18.75" customHeight="1" hidden="1">
      <c r="A9" s="326"/>
      <c r="B9" s="103"/>
      <c r="C9" s="103"/>
      <c r="D9" s="103"/>
      <c r="E9" s="104"/>
      <c r="F9" s="72"/>
      <c r="G9" s="98"/>
      <c r="H9" s="72"/>
      <c r="I9" s="72"/>
      <c r="J9" s="72"/>
    </row>
    <row r="10" spans="1:10" ht="18.75" customHeight="1" hidden="1">
      <c r="A10" s="326"/>
      <c r="B10" s="103"/>
      <c r="C10" s="103"/>
      <c r="D10" s="103"/>
      <c r="E10" s="104"/>
      <c r="F10" s="72"/>
      <c r="G10" s="98"/>
      <c r="H10" s="72"/>
      <c r="I10" s="72"/>
      <c r="J10" s="72"/>
    </row>
    <row r="11" spans="1:10" ht="18.75" customHeight="1" hidden="1">
      <c r="A11" s="326"/>
      <c r="B11" s="103"/>
      <c r="C11" s="103"/>
      <c r="D11" s="103"/>
      <c r="E11" s="104"/>
      <c r="F11" s="72"/>
      <c r="G11" s="98"/>
      <c r="H11" s="72"/>
      <c r="I11" s="72"/>
      <c r="J11" s="72"/>
    </row>
    <row r="12" spans="1:10" ht="18.75" customHeight="1" hidden="1">
      <c r="A12" s="326"/>
      <c r="B12" s="103"/>
      <c r="C12" s="103"/>
      <c r="D12" s="103"/>
      <c r="E12" s="104"/>
      <c r="F12" s="72"/>
      <c r="G12" s="98"/>
      <c r="H12" s="72"/>
      <c r="I12" s="72"/>
      <c r="J12" s="72"/>
    </row>
    <row r="13" spans="1:10" ht="18.75" customHeight="1" hidden="1">
      <c r="A13" s="326"/>
      <c r="B13" s="103"/>
      <c r="C13" s="103"/>
      <c r="D13" s="103"/>
      <c r="E13" s="104"/>
      <c r="F13" s="72"/>
      <c r="G13" s="98"/>
      <c r="H13" s="72"/>
      <c r="I13" s="72"/>
      <c r="J13" s="72"/>
    </row>
    <row r="14" spans="1:10" ht="18.75" customHeight="1" hidden="1">
      <c r="A14" s="326"/>
      <c r="B14" s="103"/>
      <c r="C14" s="103"/>
      <c r="D14" s="103"/>
      <c r="E14" s="104"/>
      <c r="F14" s="72"/>
      <c r="G14" s="98"/>
      <c r="H14" s="72"/>
      <c r="I14" s="72"/>
      <c r="J14" s="72"/>
    </row>
    <row r="15" spans="1:10" ht="18.75" customHeight="1" hidden="1">
      <c r="A15" s="326"/>
      <c r="B15" s="103"/>
      <c r="C15" s="103"/>
      <c r="D15" s="103"/>
      <c r="E15" s="104"/>
      <c r="F15" s="72"/>
      <c r="G15" s="98"/>
      <c r="H15" s="72"/>
      <c r="I15" s="72"/>
      <c r="J15" s="72"/>
    </row>
    <row r="16" spans="1:10" ht="18.75" customHeight="1" hidden="1">
      <c r="A16" s="326"/>
      <c r="B16" s="103"/>
      <c r="C16" s="103"/>
      <c r="D16" s="103"/>
      <c r="E16" s="104"/>
      <c r="F16" s="72"/>
      <c r="G16" s="98"/>
      <c r="H16" s="72"/>
      <c r="I16" s="72"/>
      <c r="J16" s="72"/>
    </row>
    <row r="17" spans="1:10" ht="18.75" customHeight="1" hidden="1">
      <c r="A17" s="326"/>
      <c r="B17" s="103"/>
      <c r="C17" s="103"/>
      <c r="D17" s="103"/>
      <c r="E17" s="104"/>
      <c r="F17" s="72"/>
      <c r="G17" s="98"/>
      <c r="H17" s="72"/>
      <c r="I17" s="72"/>
      <c r="J17" s="72"/>
    </row>
    <row r="18" spans="1:10" ht="18.75" customHeight="1" hidden="1">
      <c r="A18" s="326"/>
      <c r="B18" s="103"/>
      <c r="C18" s="103"/>
      <c r="D18" s="103"/>
      <c r="E18" s="104"/>
      <c r="F18" s="72"/>
      <c r="G18" s="98"/>
      <c r="H18" s="72"/>
      <c r="I18" s="72"/>
      <c r="J18" s="72"/>
    </row>
    <row r="19" spans="1:10" ht="18.75" customHeight="1" hidden="1">
      <c r="A19" s="326"/>
      <c r="B19" s="103"/>
      <c r="C19" s="103"/>
      <c r="D19" s="103"/>
      <c r="E19" s="104"/>
      <c r="F19" s="72"/>
      <c r="G19" s="98"/>
      <c r="H19" s="72"/>
      <c r="I19" s="72"/>
      <c r="J19" s="72"/>
    </row>
    <row r="20" spans="1:10" ht="18.75" customHeight="1" hidden="1">
      <c r="A20" s="326"/>
      <c r="B20" s="103"/>
      <c r="C20" s="103"/>
      <c r="D20" s="103"/>
      <c r="E20" s="104"/>
      <c r="F20" s="72"/>
      <c r="G20" s="98"/>
      <c r="H20" s="72"/>
      <c r="I20" s="72"/>
      <c r="J20" s="72"/>
    </row>
    <row r="21" spans="1:10" ht="18.75" customHeight="1" hidden="1">
      <c r="A21" s="326"/>
      <c r="B21" s="103"/>
      <c r="C21" s="103"/>
      <c r="D21" s="103"/>
      <c r="E21" s="104"/>
      <c r="F21" s="72"/>
      <c r="G21" s="98"/>
      <c r="H21" s="72"/>
      <c r="I21" s="72"/>
      <c r="J21" s="72"/>
    </row>
    <row r="22" spans="1:10" ht="18.75" customHeight="1" hidden="1">
      <c r="A22" s="326"/>
      <c r="B22" s="103"/>
      <c r="C22" s="103"/>
      <c r="D22" s="103"/>
      <c r="E22" s="104"/>
      <c r="F22" s="72"/>
      <c r="G22" s="98"/>
      <c r="H22" s="72"/>
      <c r="I22" s="72"/>
      <c r="J22" s="72"/>
    </row>
    <row r="23" spans="1:10" ht="18.75" customHeight="1" hidden="1">
      <c r="A23" s="326"/>
      <c r="B23" s="103"/>
      <c r="C23" s="103"/>
      <c r="D23" s="103"/>
      <c r="E23" s="104"/>
      <c r="F23" s="72"/>
      <c r="G23" s="98"/>
      <c r="H23" s="72"/>
      <c r="I23" s="72"/>
      <c r="J23" s="72"/>
    </row>
    <row r="24" spans="1:10" ht="18.75" customHeight="1" hidden="1">
      <c r="A24" s="326"/>
      <c r="B24" s="103"/>
      <c r="C24" s="103"/>
      <c r="D24" s="103"/>
      <c r="E24" s="104"/>
      <c r="F24" s="72"/>
      <c r="G24" s="98"/>
      <c r="H24" s="72"/>
      <c r="I24" s="72"/>
      <c r="J24" s="72"/>
    </row>
    <row r="25" spans="1:10" ht="18.75" customHeight="1" hidden="1">
      <c r="A25" s="326"/>
      <c r="B25" s="103"/>
      <c r="C25" s="103"/>
      <c r="D25" s="103"/>
      <c r="E25" s="104"/>
      <c r="F25" s="72"/>
      <c r="G25" s="72"/>
      <c r="H25" s="98"/>
      <c r="I25" s="72"/>
      <c r="J25" s="72"/>
    </row>
    <row r="26" spans="1:10" ht="18.75" customHeight="1" hidden="1">
      <c r="A26" s="326"/>
      <c r="B26" s="103"/>
      <c r="C26" s="103"/>
      <c r="D26" s="103"/>
      <c r="E26" s="104"/>
      <c r="F26" s="72"/>
      <c r="G26" s="72"/>
      <c r="H26" s="98"/>
      <c r="I26" s="72"/>
      <c r="J26" s="72"/>
    </row>
    <row r="27" spans="1:10" ht="18.75" customHeight="1" hidden="1">
      <c r="A27" s="326"/>
      <c r="B27" s="103"/>
      <c r="C27" s="103"/>
      <c r="D27" s="103"/>
      <c r="E27" s="104"/>
      <c r="F27" s="72"/>
      <c r="G27" s="72"/>
      <c r="H27" s="98"/>
      <c r="I27" s="72"/>
      <c r="J27" s="72"/>
    </row>
    <row r="28" spans="1:10" ht="18.75" customHeight="1" hidden="1">
      <c r="A28" s="326"/>
      <c r="B28" s="103"/>
      <c r="C28" s="103"/>
      <c r="D28" s="103"/>
      <c r="E28" s="104"/>
      <c r="F28" s="72"/>
      <c r="G28" s="72"/>
      <c r="H28" s="98"/>
      <c r="I28" s="72"/>
      <c r="J28" s="72"/>
    </row>
    <row r="29" spans="1:10" ht="18.75" customHeight="1" hidden="1">
      <c r="A29" s="326"/>
      <c r="B29" s="103"/>
      <c r="C29" s="103"/>
      <c r="D29" s="103"/>
      <c r="E29" s="104"/>
      <c r="F29" s="72"/>
      <c r="G29" s="72"/>
      <c r="H29" s="98"/>
      <c r="I29" s="72"/>
      <c r="J29" s="72"/>
    </row>
    <row r="30" spans="1:10" ht="18.75" customHeight="1" hidden="1">
      <c r="A30" s="326"/>
      <c r="B30" s="103"/>
      <c r="C30" s="103"/>
      <c r="D30" s="103"/>
      <c r="E30" s="104"/>
      <c r="F30" s="72"/>
      <c r="G30" s="72"/>
      <c r="H30" s="98"/>
      <c r="I30" s="72"/>
      <c r="J30" s="72"/>
    </row>
    <row r="31" spans="1:10" ht="18.75" customHeight="1" hidden="1">
      <c r="A31" s="326"/>
      <c r="B31" s="103"/>
      <c r="C31" s="103"/>
      <c r="D31" s="103"/>
      <c r="E31" s="104"/>
      <c r="F31" s="72"/>
      <c r="G31" s="72"/>
      <c r="H31" s="98"/>
      <c r="I31" s="72"/>
      <c r="J31" s="72"/>
    </row>
    <row r="32" spans="1:10" ht="18.75" customHeight="1" hidden="1">
      <c r="A32" s="326"/>
      <c r="B32" s="103"/>
      <c r="C32" s="103"/>
      <c r="D32" s="103"/>
      <c r="E32" s="104"/>
      <c r="F32" s="72"/>
      <c r="G32" s="72"/>
      <c r="H32" s="98"/>
      <c r="I32" s="72"/>
      <c r="J32" s="72"/>
    </row>
    <row r="33" spans="1:10" ht="18.75" customHeight="1" hidden="1">
      <c r="A33" s="326"/>
      <c r="B33" s="103"/>
      <c r="C33" s="103"/>
      <c r="D33" s="103"/>
      <c r="E33" s="104"/>
      <c r="F33" s="72"/>
      <c r="G33" s="72"/>
      <c r="H33" s="98"/>
      <c r="I33" s="72"/>
      <c r="J33" s="72"/>
    </row>
    <row r="34" spans="1:10" ht="18.75" customHeight="1" hidden="1">
      <c r="A34" s="326"/>
      <c r="B34" s="103"/>
      <c r="C34" s="103"/>
      <c r="D34" s="103"/>
      <c r="E34" s="104"/>
      <c r="F34" s="72"/>
      <c r="G34" s="72"/>
      <c r="H34" s="98"/>
      <c r="I34" s="72"/>
      <c r="J34" s="72"/>
    </row>
    <row r="35" spans="1:10" ht="18.75" customHeight="1" hidden="1">
      <c r="A35" s="326"/>
      <c r="B35" s="103"/>
      <c r="C35" s="103"/>
      <c r="D35" s="103"/>
      <c r="E35" s="104"/>
      <c r="F35" s="72"/>
      <c r="G35" s="72"/>
      <c r="H35" s="98"/>
      <c r="I35" s="72"/>
      <c r="J35" s="72"/>
    </row>
    <row r="36" spans="1:10" ht="18.75" customHeight="1" hidden="1">
      <c r="A36" s="326"/>
      <c r="B36" s="103"/>
      <c r="C36" s="103"/>
      <c r="D36" s="103"/>
      <c r="E36" s="104"/>
      <c r="F36" s="72"/>
      <c r="G36" s="72"/>
      <c r="H36" s="98"/>
      <c r="I36" s="72"/>
      <c r="J36" s="72"/>
    </row>
    <row r="37" spans="1:10" ht="18.75" customHeight="1" hidden="1">
      <c r="A37" s="326"/>
      <c r="B37" s="103"/>
      <c r="C37" s="103"/>
      <c r="D37" s="103"/>
      <c r="E37" s="104"/>
      <c r="F37" s="72"/>
      <c r="G37" s="72"/>
      <c r="H37" s="98"/>
      <c r="I37" s="72"/>
      <c r="J37" s="72"/>
    </row>
    <row r="38" spans="1:10" ht="18.75" customHeight="1" hidden="1">
      <c r="A38" s="326"/>
      <c r="B38" s="103"/>
      <c r="C38" s="103"/>
      <c r="D38" s="103"/>
      <c r="E38" s="104"/>
      <c r="F38" s="72"/>
      <c r="G38" s="72"/>
      <c r="H38" s="98"/>
      <c r="I38" s="72"/>
      <c r="J38" s="72"/>
    </row>
    <row r="39" spans="1:10" ht="18.75" customHeight="1" hidden="1">
      <c r="A39" s="326"/>
      <c r="B39" s="103"/>
      <c r="C39" s="103"/>
      <c r="D39" s="103"/>
      <c r="E39" s="104"/>
      <c r="F39" s="72"/>
      <c r="G39" s="72"/>
      <c r="H39" s="98"/>
      <c r="I39" s="72"/>
      <c r="J39" s="72"/>
    </row>
    <row r="40" spans="1:10" ht="18.75" customHeight="1" hidden="1">
      <c r="A40" s="326"/>
      <c r="B40" s="103"/>
      <c r="C40" s="103"/>
      <c r="D40" s="103"/>
      <c r="E40" s="104"/>
      <c r="F40" s="72"/>
      <c r="G40" s="72"/>
      <c r="H40" s="98"/>
      <c r="I40" s="72"/>
      <c r="J40" s="72"/>
    </row>
    <row r="41" spans="1:10" ht="18.75" customHeight="1" hidden="1">
      <c r="A41" s="326"/>
      <c r="B41" s="103"/>
      <c r="C41" s="103"/>
      <c r="D41" s="103"/>
      <c r="E41" s="104"/>
      <c r="F41" s="72"/>
      <c r="G41" s="72"/>
      <c r="H41" s="98"/>
      <c r="I41" s="72"/>
      <c r="J41" s="72"/>
    </row>
    <row r="42" spans="1:10" ht="18.75" customHeight="1" hidden="1">
      <c r="A42" s="326"/>
      <c r="B42" s="103"/>
      <c r="C42" s="103"/>
      <c r="D42" s="103"/>
      <c r="E42" s="104"/>
      <c r="F42" s="72"/>
      <c r="G42" s="72"/>
      <c r="H42" s="98"/>
      <c r="I42" s="72"/>
      <c r="J42" s="72"/>
    </row>
    <row r="43" spans="1:10" ht="18.75" customHeight="1" hidden="1">
      <c r="A43" s="326"/>
      <c r="B43" s="103"/>
      <c r="C43" s="103"/>
      <c r="D43" s="103"/>
      <c r="E43" s="104"/>
      <c r="F43" s="72"/>
      <c r="G43" s="72"/>
      <c r="H43" s="98"/>
      <c r="I43" s="72"/>
      <c r="J43" s="72"/>
    </row>
    <row r="44" spans="1:10" ht="18.75" customHeight="1" hidden="1">
      <c r="A44" s="326"/>
      <c r="B44" s="103"/>
      <c r="C44" s="103"/>
      <c r="D44" s="103"/>
      <c r="E44" s="104"/>
      <c r="F44" s="72"/>
      <c r="G44" s="72"/>
      <c r="H44" s="98"/>
      <c r="I44" s="72"/>
      <c r="J44" s="72"/>
    </row>
    <row r="45" spans="1:10" ht="18.75" customHeight="1" hidden="1">
      <c r="A45" s="326"/>
      <c r="B45" s="103"/>
      <c r="C45" s="103"/>
      <c r="D45" s="103"/>
      <c r="E45" s="104"/>
      <c r="F45" s="72"/>
      <c r="G45" s="72"/>
      <c r="H45" s="72"/>
      <c r="I45" s="98"/>
      <c r="J45" s="72"/>
    </row>
    <row r="46" spans="1:10" ht="18.75" customHeight="1" hidden="1">
      <c r="A46" s="326"/>
      <c r="B46" s="103"/>
      <c r="C46" s="103"/>
      <c r="D46" s="103"/>
      <c r="E46" s="104"/>
      <c r="F46" s="72"/>
      <c r="G46" s="72"/>
      <c r="H46" s="72"/>
      <c r="I46" s="98"/>
      <c r="J46" s="72"/>
    </row>
    <row r="47" spans="1:10" ht="18.75" customHeight="1" hidden="1">
      <c r="A47" s="326"/>
      <c r="B47" s="103"/>
      <c r="C47" s="103"/>
      <c r="D47" s="103"/>
      <c r="E47" s="104"/>
      <c r="F47" s="72"/>
      <c r="G47" s="72"/>
      <c r="H47" s="72"/>
      <c r="I47" s="98"/>
      <c r="J47" s="72"/>
    </row>
    <row r="48" spans="1:10" ht="18.75" customHeight="1" hidden="1">
      <c r="A48" s="326"/>
      <c r="B48" s="103"/>
      <c r="C48" s="103"/>
      <c r="D48" s="103"/>
      <c r="E48" s="104"/>
      <c r="F48" s="72"/>
      <c r="G48" s="72"/>
      <c r="H48" s="72"/>
      <c r="I48" s="98"/>
      <c r="J48" s="72"/>
    </row>
    <row r="49" spans="1:10" ht="18.75" customHeight="1" hidden="1">
      <c r="A49" s="326"/>
      <c r="B49" s="103"/>
      <c r="C49" s="103"/>
      <c r="D49" s="103"/>
      <c r="E49" s="104"/>
      <c r="F49" s="72"/>
      <c r="G49" s="72"/>
      <c r="H49" s="72"/>
      <c r="I49" s="98"/>
      <c r="J49" s="72"/>
    </row>
    <row r="50" spans="1:10" ht="18.75" customHeight="1" hidden="1">
      <c r="A50" s="326"/>
      <c r="B50" s="103"/>
      <c r="C50" s="103"/>
      <c r="D50" s="103"/>
      <c r="E50" s="104"/>
      <c r="F50" s="72"/>
      <c r="G50" s="72"/>
      <c r="H50" s="72"/>
      <c r="I50" s="98"/>
      <c r="J50" s="98"/>
    </row>
    <row r="51" spans="1:10" ht="18.75" customHeight="1" hidden="1">
      <c r="A51" s="326"/>
      <c r="B51" s="103"/>
      <c r="C51" s="103"/>
      <c r="D51" s="103"/>
      <c r="E51" s="104"/>
      <c r="F51" s="72"/>
      <c r="G51" s="72"/>
      <c r="H51" s="72"/>
      <c r="I51" s="98"/>
      <c r="J51" s="98"/>
    </row>
    <row r="52" spans="1:10" ht="18.75" customHeight="1" hidden="1">
      <c r="A52" s="326"/>
      <c r="B52" s="103"/>
      <c r="C52" s="103"/>
      <c r="D52" s="103"/>
      <c r="E52" s="104"/>
      <c r="F52" s="72"/>
      <c r="G52" s="72"/>
      <c r="H52" s="72"/>
      <c r="I52" s="98"/>
      <c r="J52" s="98"/>
    </row>
    <row r="53" spans="1:10" ht="18.75" customHeight="1" hidden="1">
      <c r="A53" s="326"/>
      <c r="B53" s="103"/>
      <c r="C53" s="103"/>
      <c r="D53" s="103"/>
      <c r="E53" s="104"/>
      <c r="F53" s="72"/>
      <c r="G53" s="72"/>
      <c r="H53" s="72"/>
      <c r="I53" s="98"/>
      <c r="J53" s="98"/>
    </row>
    <row r="54" spans="1:10" ht="18.75" customHeight="1" hidden="1">
      <c r="A54" s="326"/>
      <c r="B54" s="103"/>
      <c r="C54" s="103"/>
      <c r="D54" s="103"/>
      <c r="E54" s="104"/>
      <c r="F54" s="72"/>
      <c r="G54" s="72"/>
      <c r="H54" s="72"/>
      <c r="I54" s="98"/>
      <c r="J54" s="98"/>
    </row>
    <row r="55" spans="1:10" ht="18.75" customHeight="1" hidden="1">
      <c r="A55" s="326"/>
      <c r="B55" s="103"/>
      <c r="C55" s="103"/>
      <c r="D55" s="103"/>
      <c r="E55" s="104"/>
      <c r="F55" s="72"/>
      <c r="G55" s="72"/>
      <c r="H55" s="72"/>
      <c r="I55" s="98"/>
      <c r="J55" s="98"/>
    </row>
    <row r="56" spans="1:10" ht="18.75" customHeight="1" hidden="1">
      <c r="A56" s="326"/>
      <c r="B56" s="103"/>
      <c r="C56" s="103"/>
      <c r="D56" s="103"/>
      <c r="E56" s="104"/>
      <c r="F56" s="72"/>
      <c r="G56" s="72"/>
      <c r="H56" s="72"/>
      <c r="I56" s="98"/>
      <c r="J56" s="98"/>
    </row>
    <row r="57" spans="1:10" ht="18.75" customHeight="1" hidden="1">
      <c r="A57" s="326"/>
      <c r="B57" s="103"/>
      <c r="C57" s="103"/>
      <c r="D57" s="103"/>
      <c r="E57" s="104"/>
      <c r="F57" s="72"/>
      <c r="G57" s="72"/>
      <c r="H57" s="72"/>
      <c r="I57" s="98"/>
      <c r="J57" s="98"/>
    </row>
    <row r="58" spans="1:10" ht="18.75" customHeight="1" hidden="1">
      <c r="A58" s="326"/>
      <c r="B58" s="103"/>
      <c r="C58" s="103"/>
      <c r="D58" s="103"/>
      <c r="E58" s="104"/>
      <c r="F58" s="72"/>
      <c r="G58" s="72"/>
      <c r="H58" s="72"/>
      <c r="I58" s="98"/>
      <c r="J58" s="98"/>
    </row>
    <row r="59" spans="1:10" ht="18.75" customHeight="1" hidden="1">
      <c r="A59" s="326"/>
      <c r="B59" s="103"/>
      <c r="C59" s="103"/>
      <c r="D59" s="103"/>
      <c r="E59" s="104"/>
      <c r="F59" s="72"/>
      <c r="G59" s="72"/>
      <c r="H59" s="72"/>
      <c r="I59" s="98"/>
      <c r="J59" s="98"/>
    </row>
    <row r="60" spans="1:10" ht="18.75" customHeight="1" hidden="1">
      <c r="A60" s="326"/>
      <c r="B60" s="103"/>
      <c r="C60" s="103"/>
      <c r="D60" s="103"/>
      <c r="E60" s="104"/>
      <c r="F60" s="72"/>
      <c r="G60" s="72"/>
      <c r="H60" s="72"/>
      <c r="I60" s="98"/>
      <c r="J60" s="98"/>
    </row>
    <row r="61" spans="1:10" ht="18.75" customHeight="1" hidden="1">
      <c r="A61" s="326"/>
      <c r="B61" s="103"/>
      <c r="C61" s="103"/>
      <c r="D61" s="103"/>
      <c r="E61" s="104"/>
      <c r="F61" s="72"/>
      <c r="G61" s="72"/>
      <c r="H61" s="72"/>
      <c r="I61" s="98"/>
      <c r="J61" s="98"/>
    </row>
    <row r="62" spans="1:10" ht="18.75" customHeight="1" hidden="1">
      <c r="A62" s="326"/>
      <c r="B62" s="103"/>
      <c r="C62" s="103"/>
      <c r="D62" s="103"/>
      <c r="E62" s="104"/>
      <c r="F62" s="72"/>
      <c r="G62" s="72"/>
      <c r="H62" s="72"/>
      <c r="I62" s="98"/>
      <c r="J62" s="98"/>
    </row>
    <row r="63" spans="1:10" ht="18.75" customHeight="1" hidden="1">
      <c r="A63" s="326"/>
      <c r="B63" s="103"/>
      <c r="C63" s="103"/>
      <c r="D63" s="103"/>
      <c r="E63" s="104"/>
      <c r="F63" s="72"/>
      <c r="G63" s="72"/>
      <c r="H63" s="72"/>
      <c r="I63" s="98"/>
      <c r="J63" s="98"/>
    </row>
    <row r="64" spans="1:10" ht="18.75" customHeight="1" hidden="1">
      <c r="A64" s="326"/>
      <c r="B64" s="103"/>
      <c r="C64" s="103"/>
      <c r="D64" s="103"/>
      <c r="E64" s="104"/>
      <c r="F64" s="72"/>
      <c r="G64" s="72"/>
      <c r="H64" s="72"/>
      <c r="I64" s="98"/>
      <c r="J64" s="98"/>
    </row>
    <row r="65" spans="1:10" ht="18.75" customHeight="1" hidden="1">
      <c r="A65" s="326"/>
      <c r="B65" s="103"/>
      <c r="C65" s="103"/>
      <c r="D65" s="103"/>
      <c r="E65" s="104"/>
      <c r="F65" s="72"/>
      <c r="G65" s="72"/>
      <c r="H65" s="72"/>
      <c r="I65" s="98"/>
      <c r="J65" s="98"/>
    </row>
    <row r="66" spans="1:10" ht="18.75" customHeight="1" hidden="1">
      <c r="A66" s="326"/>
      <c r="B66" s="103"/>
      <c r="C66" s="103"/>
      <c r="D66" s="103"/>
      <c r="E66" s="104"/>
      <c r="F66" s="72"/>
      <c r="G66" s="72"/>
      <c r="H66" s="72"/>
      <c r="I66" s="98"/>
      <c r="J66" s="98"/>
    </row>
    <row r="67" spans="1:10" ht="18.75" customHeight="1" hidden="1">
      <c r="A67" s="326"/>
      <c r="B67" s="103"/>
      <c r="C67" s="103"/>
      <c r="D67" s="103"/>
      <c r="E67" s="104"/>
      <c r="F67" s="72"/>
      <c r="G67" s="72"/>
      <c r="H67" s="72"/>
      <c r="I67" s="98"/>
      <c r="J67" s="98"/>
    </row>
    <row r="68" spans="1:10" ht="18.75" customHeight="1" hidden="1">
      <c r="A68" s="326"/>
      <c r="B68" s="103"/>
      <c r="C68" s="103"/>
      <c r="D68" s="103"/>
      <c r="E68" s="104"/>
      <c r="F68" s="72"/>
      <c r="G68" s="72"/>
      <c r="H68" s="72"/>
      <c r="I68" s="98"/>
      <c r="J68" s="98"/>
    </row>
    <row r="69" spans="1:10" ht="18.75" customHeight="1" hidden="1">
      <c r="A69" s="326"/>
      <c r="B69" s="103"/>
      <c r="C69" s="103"/>
      <c r="D69" s="103"/>
      <c r="E69" s="104"/>
      <c r="F69" s="72"/>
      <c r="G69" s="72"/>
      <c r="H69" s="72"/>
      <c r="I69" s="98"/>
      <c r="J69" s="98"/>
    </row>
    <row r="70" spans="1:10" ht="18.75" customHeight="1" hidden="1">
      <c r="A70" s="326"/>
      <c r="B70" s="103"/>
      <c r="C70" s="103"/>
      <c r="D70" s="103"/>
      <c r="E70" s="104"/>
      <c r="F70" s="72"/>
      <c r="G70" s="72"/>
      <c r="H70" s="72"/>
      <c r="I70" s="98"/>
      <c r="J70" s="98"/>
    </row>
    <row r="71" spans="1:10" ht="18.75" customHeight="1" hidden="1">
      <c r="A71" s="326"/>
      <c r="B71" s="103"/>
      <c r="C71" s="103"/>
      <c r="D71" s="103"/>
      <c r="E71" s="104"/>
      <c r="F71" s="72"/>
      <c r="G71" s="72"/>
      <c r="H71" s="72"/>
      <c r="I71" s="98"/>
      <c r="J71" s="98"/>
    </row>
    <row r="72" spans="1:10" ht="18.75" customHeight="1" hidden="1">
      <c r="A72" s="326"/>
      <c r="B72" s="103"/>
      <c r="C72" s="103"/>
      <c r="D72" s="103"/>
      <c r="E72" s="104"/>
      <c r="F72" s="72"/>
      <c r="G72" s="72"/>
      <c r="H72" s="72"/>
      <c r="I72" s="98"/>
      <c r="J72" s="98"/>
    </row>
    <row r="73" spans="1:10" ht="18.75" customHeight="1">
      <c r="A73" s="326"/>
      <c r="B73" s="167">
        <v>201</v>
      </c>
      <c r="C73" s="167"/>
      <c r="D73" s="167"/>
      <c r="E73" s="212" t="s">
        <v>467</v>
      </c>
      <c r="F73" s="133">
        <f>G73+H73+I73+J73</f>
        <v>2252.14</v>
      </c>
      <c r="G73" s="133">
        <v>387.28</v>
      </c>
      <c r="H73" s="133">
        <v>92.11</v>
      </c>
      <c r="I73" s="133">
        <v>0.14</v>
      </c>
      <c r="J73" s="133">
        <v>1772.61</v>
      </c>
    </row>
    <row r="74" spans="1:10" ht="18.75" customHeight="1">
      <c r="A74" s="326"/>
      <c r="B74" s="167"/>
      <c r="C74" s="167">
        <v>32</v>
      </c>
      <c r="D74" s="167"/>
      <c r="E74" s="168" t="s">
        <v>207</v>
      </c>
      <c r="F74" s="133">
        <f aca="true" t="shared" si="0" ref="F74:F87">G74+H74+I74+J74</f>
        <v>1772.61</v>
      </c>
      <c r="G74" s="133">
        <v>0</v>
      </c>
      <c r="H74" s="133">
        <v>0</v>
      </c>
      <c r="I74" s="133">
        <v>0</v>
      </c>
      <c r="J74" s="133">
        <v>1772.61</v>
      </c>
    </row>
    <row r="75" spans="1:10" ht="18.75" customHeight="1">
      <c r="A75" s="326"/>
      <c r="B75" s="167">
        <v>201</v>
      </c>
      <c r="C75" s="167">
        <v>32</v>
      </c>
      <c r="D75" s="167">
        <v>2</v>
      </c>
      <c r="E75" s="168" t="s">
        <v>37</v>
      </c>
      <c r="F75" s="133">
        <f t="shared" si="0"/>
        <v>1772.61</v>
      </c>
      <c r="G75" s="133">
        <v>0</v>
      </c>
      <c r="H75" s="133">
        <v>0</v>
      </c>
      <c r="I75" s="133">
        <v>0</v>
      </c>
      <c r="J75" s="133">
        <v>1772.61</v>
      </c>
    </row>
    <row r="76" spans="1:10" ht="18.75" customHeight="1">
      <c r="A76" s="326"/>
      <c r="B76" s="167"/>
      <c r="C76" s="167">
        <v>33</v>
      </c>
      <c r="D76" s="167"/>
      <c r="E76" s="168" t="s">
        <v>208</v>
      </c>
      <c r="F76" s="133">
        <f t="shared" si="0"/>
        <v>479.53</v>
      </c>
      <c r="G76" s="133">
        <v>387.28</v>
      </c>
      <c r="H76" s="133">
        <v>92.11</v>
      </c>
      <c r="I76" s="133">
        <v>0.14</v>
      </c>
      <c r="J76" s="72"/>
    </row>
    <row r="77" spans="1:10" ht="18.75" customHeight="1">
      <c r="A77" s="326"/>
      <c r="B77" s="167">
        <v>201</v>
      </c>
      <c r="C77" s="167">
        <v>33</v>
      </c>
      <c r="D77" s="167">
        <v>1</v>
      </c>
      <c r="E77" s="168" t="s">
        <v>36</v>
      </c>
      <c r="F77" s="133">
        <f t="shared" si="0"/>
        <v>479.53</v>
      </c>
      <c r="G77" s="133">
        <v>387.28</v>
      </c>
      <c r="H77" s="133">
        <v>92.11</v>
      </c>
      <c r="I77" s="133">
        <v>0.14</v>
      </c>
      <c r="J77" s="72"/>
    </row>
    <row r="78" spans="1:10" ht="18.75" customHeight="1">
      <c r="A78" s="326"/>
      <c r="B78" s="167">
        <v>208</v>
      </c>
      <c r="C78" s="167"/>
      <c r="D78" s="167"/>
      <c r="E78" s="168" t="s">
        <v>68</v>
      </c>
      <c r="F78" s="133">
        <f t="shared" si="0"/>
        <v>87.22999999999999</v>
      </c>
      <c r="G78" s="133">
        <v>73.36</v>
      </c>
      <c r="H78" s="133">
        <v>2.16</v>
      </c>
      <c r="I78" s="133">
        <v>11.71</v>
      </c>
      <c r="J78" s="72"/>
    </row>
    <row r="79" spans="1:10" ht="18.75" customHeight="1">
      <c r="A79" s="326"/>
      <c r="B79" s="167"/>
      <c r="C79" s="167">
        <v>5</v>
      </c>
      <c r="D79" s="167"/>
      <c r="E79" s="168" t="s">
        <v>31</v>
      </c>
      <c r="F79" s="133">
        <f t="shared" si="0"/>
        <v>87.22999999999999</v>
      </c>
      <c r="G79" s="133">
        <v>73.36</v>
      </c>
      <c r="H79" s="133">
        <v>2.16</v>
      </c>
      <c r="I79" s="133">
        <v>11.71</v>
      </c>
      <c r="J79" s="72"/>
    </row>
    <row r="80" spans="1:10" ht="18.75" customHeight="1">
      <c r="A80" s="326"/>
      <c r="B80" s="167">
        <v>208</v>
      </c>
      <c r="C80" s="167">
        <v>5</v>
      </c>
      <c r="D80" s="167">
        <v>1</v>
      </c>
      <c r="E80" s="168" t="s">
        <v>32</v>
      </c>
      <c r="F80" s="133">
        <f t="shared" si="0"/>
        <v>13.870000000000001</v>
      </c>
      <c r="G80" s="133">
        <v>0</v>
      </c>
      <c r="H80" s="133">
        <v>2.16</v>
      </c>
      <c r="I80" s="133">
        <v>11.71</v>
      </c>
      <c r="J80" s="72"/>
    </row>
    <row r="81" spans="1:10" ht="18.75" customHeight="1">
      <c r="A81" s="326"/>
      <c r="B81" s="167">
        <v>208</v>
      </c>
      <c r="C81" s="167">
        <v>5</v>
      </c>
      <c r="D81" s="167">
        <v>5</v>
      </c>
      <c r="E81" s="168" t="s">
        <v>33</v>
      </c>
      <c r="F81" s="133">
        <f t="shared" si="0"/>
        <v>73.36</v>
      </c>
      <c r="G81" s="133">
        <v>73.36</v>
      </c>
      <c r="H81" s="133">
        <v>0</v>
      </c>
      <c r="I81" s="133">
        <v>0</v>
      </c>
      <c r="J81" s="72"/>
    </row>
    <row r="82" spans="1:10" ht="18.75" customHeight="1">
      <c r="A82" s="326"/>
      <c r="B82" s="167">
        <v>210</v>
      </c>
      <c r="C82" s="167"/>
      <c r="D82" s="167"/>
      <c r="E82" s="212" t="s">
        <v>468</v>
      </c>
      <c r="F82" s="133">
        <f t="shared" si="0"/>
        <v>26.59</v>
      </c>
      <c r="G82" s="133">
        <v>26.59</v>
      </c>
      <c r="H82" s="133">
        <v>0</v>
      </c>
      <c r="I82" s="133">
        <v>0</v>
      </c>
      <c r="J82" s="72"/>
    </row>
    <row r="83" spans="1:10" ht="18.75" customHeight="1">
      <c r="A83" s="326"/>
      <c r="B83" s="167"/>
      <c r="C83" s="167">
        <v>11</v>
      </c>
      <c r="D83" s="167"/>
      <c r="E83" s="168" t="s">
        <v>34</v>
      </c>
      <c r="F83" s="133">
        <f t="shared" si="0"/>
        <v>26.59</v>
      </c>
      <c r="G83" s="133">
        <v>26.59</v>
      </c>
      <c r="H83" s="133">
        <v>0</v>
      </c>
      <c r="I83" s="133">
        <v>0</v>
      </c>
      <c r="J83" s="72"/>
    </row>
    <row r="84" spans="1:10" ht="18.75" customHeight="1">
      <c r="A84" s="326"/>
      <c r="B84" s="167">
        <v>210</v>
      </c>
      <c r="C84" s="167">
        <v>11</v>
      </c>
      <c r="D84" s="167">
        <v>1</v>
      </c>
      <c r="E84" s="168" t="s">
        <v>35</v>
      </c>
      <c r="F84" s="133">
        <f t="shared" si="0"/>
        <v>26.59</v>
      </c>
      <c r="G84" s="133">
        <v>26.59</v>
      </c>
      <c r="H84" s="133">
        <v>0</v>
      </c>
      <c r="I84" s="133">
        <v>0</v>
      </c>
      <c r="J84" s="72"/>
    </row>
    <row r="85" spans="1:12" ht="18.75" customHeight="1">
      <c r="A85" s="326"/>
      <c r="B85" s="167">
        <v>221</v>
      </c>
      <c r="C85" s="167"/>
      <c r="D85" s="167"/>
      <c r="E85" s="168" t="s">
        <v>76</v>
      </c>
      <c r="F85" s="133">
        <f t="shared" si="0"/>
        <v>42.57</v>
      </c>
      <c r="G85" s="133">
        <v>42.57</v>
      </c>
      <c r="H85" s="133">
        <v>0</v>
      </c>
      <c r="I85" s="133">
        <v>0</v>
      </c>
      <c r="J85" s="72"/>
      <c r="L85" s="177">
        <f>F73+F88</f>
        <v>2361.94</v>
      </c>
    </row>
    <row r="86" spans="1:12" ht="18.75" customHeight="1">
      <c r="A86" s="326"/>
      <c r="B86" s="167"/>
      <c r="C86" s="167">
        <v>2</v>
      </c>
      <c r="D86" s="167"/>
      <c r="E86" s="168" t="s">
        <v>38</v>
      </c>
      <c r="F86" s="133">
        <f t="shared" si="0"/>
        <v>42.57</v>
      </c>
      <c r="G86" s="133">
        <v>42.57</v>
      </c>
      <c r="H86" s="133">
        <v>0</v>
      </c>
      <c r="I86" s="133">
        <v>0</v>
      </c>
      <c r="J86" s="72"/>
      <c r="L86" s="177">
        <f>F78+F91</f>
        <v>88.88999999999999</v>
      </c>
    </row>
    <row r="87" spans="1:12" ht="18.75" customHeight="1">
      <c r="A87" s="327"/>
      <c r="B87" s="167">
        <v>221</v>
      </c>
      <c r="C87" s="167">
        <v>2</v>
      </c>
      <c r="D87" s="167">
        <v>1</v>
      </c>
      <c r="E87" s="168" t="s">
        <v>39</v>
      </c>
      <c r="F87" s="133">
        <f t="shared" si="0"/>
        <v>42.57</v>
      </c>
      <c r="G87" s="133">
        <v>42.57</v>
      </c>
      <c r="H87" s="133">
        <v>0</v>
      </c>
      <c r="I87" s="133">
        <v>0</v>
      </c>
      <c r="J87" s="72"/>
      <c r="L87" s="177">
        <f>F82+F94</f>
        <v>28.18</v>
      </c>
    </row>
    <row r="88" spans="1:12" ht="18.75" customHeight="1">
      <c r="A88" s="308" t="s">
        <v>555</v>
      </c>
      <c r="B88" s="227">
        <v>201</v>
      </c>
      <c r="C88" s="227"/>
      <c r="D88" s="227"/>
      <c r="E88" s="228" t="s">
        <v>556</v>
      </c>
      <c r="F88" s="229">
        <v>109.8</v>
      </c>
      <c r="G88" s="230">
        <v>25.43</v>
      </c>
      <c r="H88" s="231">
        <v>8.06</v>
      </c>
      <c r="I88" s="232">
        <v>0.01</v>
      </c>
      <c r="J88" s="72">
        <v>76.3</v>
      </c>
      <c r="L88" s="177">
        <f>F85+F97</f>
        <v>45.36</v>
      </c>
    </row>
    <row r="89" spans="1:10" ht="18.75" customHeight="1">
      <c r="A89" s="309"/>
      <c r="B89" s="234"/>
      <c r="C89" s="234">
        <v>32</v>
      </c>
      <c r="D89" s="234"/>
      <c r="E89" s="235" t="s">
        <v>207</v>
      </c>
      <c r="F89" s="236">
        <v>109.8</v>
      </c>
      <c r="G89" s="237">
        <v>25.43</v>
      </c>
      <c r="H89" s="231">
        <v>8.06</v>
      </c>
      <c r="I89" s="232">
        <v>0.01</v>
      </c>
      <c r="J89" s="72">
        <v>76.3</v>
      </c>
    </row>
    <row r="90" spans="1:10" ht="18.75" customHeight="1">
      <c r="A90" s="309"/>
      <c r="B90" s="234">
        <v>201</v>
      </c>
      <c r="C90" s="234">
        <v>32</v>
      </c>
      <c r="D90" s="234">
        <v>2</v>
      </c>
      <c r="E90" s="235" t="s">
        <v>37</v>
      </c>
      <c r="F90" s="236">
        <v>109.8</v>
      </c>
      <c r="G90" s="237">
        <v>25.43</v>
      </c>
      <c r="H90" s="231">
        <v>8.06</v>
      </c>
      <c r="I90" s="232">
        <v>0.01</v>
      </c>
      <c r="J90" s="72">
        <v>76.3</v>
      </c>
    </row>
    <row r="91" spans="1:10" ht="18.75" customHeight="1">
      <c r="A91" s="309"/>
      <c r="B91" s="234">
        <v>208</v>
      </c>
      <c r="C91" s="234"/>
      <c r="D91" s="234"/>
      <c r="E91" s="238" t="s">
        <v>557</v>
      </c>
      <c r="F91" s="236">
        <v>1.66</v>
      </c>
      <c r="G91" s="237">
        <v>1.66</v>
      </c>
      <c r="H91" s="72"/>
      <c r="I91" s="72"/>
      <c r="J91" s="72"/>
    </row>
    <row r="92" spans="1:10" ht="18.75" customHeight="1">
      <c r="A92" s="309"/>
      <c r="B92" s="234"/>
      <c r="C92" s="234">
        <v>5</v>
      </c>
      <c r="D92" s="234"/>
      <c r="E92" s="235" t="s">
        <v>31</v>
      </c>
      <c r="F92" s="236">
        <v>1.66</v>
      </c>
      <c r="G92" s="237">
        <v>1.66</v>
      </c>
      <c r="H92" s="72"/>
      <c r="I92" s="233"/>
      <c r="J92" s="72"/>
    </row>
    <row r="93" spans="1:10" ht="18.75" customHeight="1">
      <c r="A93" s="309"/>
      <c r="B93" s="234">
        <v>208</v>
      </c>
      <c r="C93" s="234">
        <v>5</v>
      </c>
      <c r="D93" s="234">
        <v>5</v>
      </c>
      <c r="E93" s="235" t="s">
        <v>33</v>
      </c>
      <c r="F93" s="236">
        <v>1.66</v>
      </c>
      <c r="G93" s="237">
        <v>1.66</v>
      </c>
      <c r="H93" s="72"/>
      <c r="I93" s="233"/>
      <c r="J93" s="72"/>
    </row>
    <row r="94" spans="1:10" ht="18.75" customHeight="1">
      <c r="A94" s="309"/>
      <c r="B94" s="234">
        <v>210</v>
      </c>
      <c r="C94" s="234"/>
      <c r="D94" s="234"/>
      <c r="E94" s="238" t="s">
        <v>558</v>
      </c>
      <c r="F94" s="236">
        <v>1.59</v>
      </c>
      <c r="G94" s="237">
        <v>1.59</v>
      </c>
      <c r="H94" s="72"/>
      <c r="I94" s="72"/>
      <c r="J94" s="72"/>
    </row>
    <row r="95" spans="1:10" ht="18.75" customHeight="1">
      <c r="A95" s="309"/>
      <c r="B95" s="234"/>
      <c r="C95" s="234">
        <v>11</v>
      </c>
      <c r="D95" s="234"/>
      <c r="E95" s="235" t="s">
        <v>34</v>
      </c>
      <c r="F95" s="236">
        <v>1.59</v>
      </c>
      <c r="G95" s="237">
        <v>1.59</v>
      </c>
      <c r="H95" s="72"/>
      <c r="I95" s="72"/>
      <c r="J95" s="72"/>
    </row>
    <row r="96" spans="1:10" ht="18.75" customHeight="1">
      <c r="A96" s="309"/>
      <c r="B96" s="234">
        <v>210</v>
      </c>
      <c r="C96" s="234">
        <v>11</v>
      </c>
      <c r="D96" s="234">
        <v>2</v>
      </c>
      <c r="E96" s="235" t="s">
        <v>553</v>
      </c>
      <c r="F96" s="236">
        <v>1.59</v>
      </c>
      <c r="G96" s="237">
        <v>1.59</v>
      </c>
      <c r="H96" s="72"/>
      <c r="I96" s="233"/>
      <c r="J96" s="72"/>
    </row>
    <row r="97" spans="1:10" ht="18.75" customHeight="1">
      <c r="A97" s="309"/>
      <c r="B97" s="234">
        <v>221</v>
      </c>
      <c r="C97" s="234"/>
      <c r="D97" s="234"/>
      <c r="E97" s="238" t="s">
        <v>559</v>
      </c>
      <c r="F97" s="236">
        <v>2.79</v>
      </c>
      <c r="G97" s="237">
        <v>2.79</v>
      </c>
      <c r="H97" s="72"/>
      <c r="I97" s="72"/>
      <c r="J97" s="72"/>
    </row>
    <row r="98" spans="1:10" ht="18.75" customHeight="1">
      <c r="A98" s="309"/>
      <c r="B98" s="234"/>
      <c r="C98" s="234">
        <v>2</v>
      </c>
      <c r="D98" s="234"/>
      <c r="E98" s="235" t="s">
        <v>38</v>
      </c>
      <c r="F98" s="236">
        <v>2.79</v>
      </c>
      <c r="G98" s="237">
        <v>2.79</v>
      </c>
      <c r="H98" s="72"/>
      <c r="I98" s="72"/>
      <c r="J98" s="72"/>
    </row>
    <row r="99" spans="1:10" ht="18.75" customHeight="1">
      <c r="A99" s="310"/>
      <c r="B99" s="234">
        <v>221</v>
      </c>
      <c r="C99" s="234">
        <v>2</v>
      </c>
      <c r="D99" s="234">
        <v>1</v>
      </c>
      <c r="E99" s="235" t="s">
        <v>39</v>
      </c>
      <c r="F99" s="236">
        <v>2.79</v>
      </c>
      <c r="G99" s="237">
        <v>2.79</v>
      </c>
      <c r="H99" s="72"/>
      <c r="I99" s="72"/>
      <c r="J99" s="72"/>
    </row>
    <row r="100" spans="1:10" ht="18.75" customHeight="1">
      <c r="A100" s="223"/>
      <c r="B100" s="224"/>
      <c r="C100" s="224"/>
      <c r="D100" s="224"/>
      <c r="E100" s="225"/>
      <c r="F100" s="226"/>
      <c r="G100" s="226"/>
      <c r="H100" s="226"/>
      <c r="I100" s="226"/>
      <c r="J100" s="123"/>
    </row>
    <row r="101" spans="1:248" ht="18.75" customHeight="1">
      <c r="A101" s="328" t="s">
        <v>197</v>
      </c>
      <c r="B101" s="328"/>
      <c r="C101" s="328"/>
      <c r="D101" s="328"/>
      <c r="E101" s="328"/>
      <c r="F101" s="328"/>
      <c r="G101" s="328"/>
      <c r="H101" s="328"/>
      <c r="I101" s="328"/>
      <c r="J101" s="328"/>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row>
    <row r="102" spans="1:249" s="42" customFormat="1" ht="19.5" customHeight="1">
      <c r="A102" s="42" t="s">
        <v>79</v>
      </c>
      <c r="E102" s="123"/>
      <c r="F102" s="123"/>
      <c r="G102" s="123"/>
      <c r="H102" s="123"/>
      <c r="I102" s="123"/>
      <c r="J102" s="123"/>
      <c r="IO102"/>
    </row>
  </sheetData>
  <sheetProtection/>
  <mergeCells count="14">
    <mergeCell ref="A101:J101"/>
    <mergeCell ref="A4:A6"/>
    <mergeCell ref="B5:B6"/>
    <mergeCell ref="C5:C6"/>
    <mergeCell ref="D5:D6"/>
    <mergeCell ref="E4:E6"/>
    <mergeCell ref="F5:F6"/>
    <mergeCell ref="J5:J6"/>
    <mergeCell ref="I2:J2"/>
    <mergeCell ref="I3:J3"/>
    <mergeCell ref="B4:D4"/>
    <mergeCell ref="G5:I5"/>
    <mergeCell ref="A8:A87"/>
    <mergeCell ref="A88:A99"/>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5"/>
  <sheetViews>
    <sheetView showGridLines="0" showZeros="0" zoomScalePageLayoutView="0" workbookViewId="0" topLeftCell="A4">
      <selection activeCell="E28" sqref="E28"/>
    </sheetView>
  </sheetViews>
  <sheetFormatPr defaultColWidth="9.33203125" defaultRowHeight="11.25"/>
  <cols>
    <col min="1" max="1" width="6.66015625" style="42" customWidth="1"/>
    <col min="2" max="3" width="11.33203125" style="42" customWidth="1"/>
    <col min="4" max="4" width="48.83203125" style="42" customWidth="1"/>
    <col min="5" max="6" width="12.16015625" style="42" customWidth="1"/>
    <col min="7" max="7" width="11.66015625" style="42" customWidth="1"/>
    <col min="8" max="8" width="10.16015625" style="42" customWidth="1"/>
    <col min="9" max="9" width="10.5" style="42" customWidth="1"/>
    <col min="10" max="10" width="9" style="42" bestFit="1" customWidth="1"/>
    <col min="11" max="11" width="10.16015625" style="42" customWidth="1"/>
    <col min="12" max="12" width="10.83203125" style="42" customWidth="1"/>
    <col min="13" max="13" width="9.16015625" style="42" customWidth="1"/>
    <col min="14" max="14" width="11.33203125" style="42" customWidth="1"/>
    <col min="15" max="247" width="9.16015625" style="42" customWidth="1"/>
    <col min="248" max="253" width="9.16015625" style="0" customWidth="1"/>
  </cols>
  <sheetData>
    <row r="1" spans="1:14" ht="25.5" customHeight="1">
      <c r="A1" s="321" t="s">
        <v>80</v>
      </c>
      <c r="B1" s="321"/>
      <c r="C1" s="321"/>
      <c r="D1" s="321"/>
      <c r="E1" s="321"/>
      <c r="F1" s="321"/>
      <c r="G1" s="321"/>
      <c r="H1" s="321"/>
      <c r="I1" s="321"/>
      <c r="J1" s="321"/>
      <c r="K1" s="321"/>
      <c r="L1" s="321"/>
      <c r="M1" s="321"/>
      <c r="N1" s="321"/>
    </row>
    <row r="2" spans="1:14" ht="17.25" customHeight="1">
      <c r="A2" s="119"/>
      <c r="B2" s="119"/>
      <c r="C2" s="119"/>
      <c r="D2" s="119"/>
      <c r="E2" s="119"/>
      <c r="F2" s="119"/>
      <c r="G2" s="119"/>
      <c r="H2" s="119"/>
      <c r="I2" s="119"/>
      <c r="J2" s="119"/>
      <c r="L2"/>
      <c r="N2" s="91" t="s">
        <v>81</v>
      </c>
    </row>
    <row r="3" spans="1:14" ht="17.25" customHeight="1">
      <c r="A3" s="169" t="s">
        <v>205</v>
      </c>
      <c r="B3" s="80"/>
      <c r="C3" s="80"/>
      <c r="D3" s="80"/>
      <c r="I3" s="120"/>
      <c r="J3" s="120"/>
      <c r="L3"/>
      <c r="N3" s="105" t="s">
        <v>24</v>
      </c>
    </row>
    <row r="4" spans="1:14" s="109" customFormat="1" ht="12">
      <c r="A4" s="323" t="s">
        <v>60</v>
      </c>
      <c r="B4" s="323"/>
      <c r="C4" s="323"/>
      <c r="D4" s="315" t="s">
        <v>61</v>
      </c>
      <c r="E4" s="296" t="s">
        <v>82</v>
      </c>
      <c r="F4" s="296"/>
      <c r="G4" s="296"/>
      <c r="H4" s="296"/>
      <c r="I4" s="296"/>
      <c r="J4" s="296"/>
      <c r="K4" s="296"/>
      <c r="L4" s="296"/>
      <c r="M4" s="296"/>
      <c r="N4" s="296"/>
    </row>
    <row r="5" spans="1:14" s="109" customFormat="1" ht="25.5" customHeight="1">
      <c r="A5" s="329" t="s">
        <v>62</v>
      </c>
      <c r="B5" s="329" t="s">
        <v>63</v>
      </c>
      <c r="C5" s="329" t="s">
        <v>64</v>
      </c>
      <c r="D5" s="316"/>
      <c r="E5" s="296" t="s">
        <v>49</v>
      </c>
      <c r="F5" s="296" t="s">
        <v>29</v>
      </c>
      <c r="G5" s="296"/>
      <c r="H5" s="296" t="s">
        <v>183</v>
      </c>
      <c r="I5" s="296" t="s">
        <v>185</v>
      </c>
      <c r="J5" s="296" t="s">
        <v>187</v>
      </c>
      <c r="K5" s="296" t="s">
        <v>87</v>
      </c>
      <c r="L5" s="296" t="s">
        <v>190</v>
      </c>
      <c r="M5" s="296"/>
      <c r="N5" s="296" t="s">
        <v>192</v>
      </c>
    </row>
    <row r="6" spans="1:14" s="109" customFormat="1" ht="66" customHeight="1">
      <c r="A6" s="330"/>
      <c r="B6" s="330"/>
      <c r="C6" s="330"/>
      <c r="D6" s="317"/>
      <c r="E6" s="296"/>
      <c r="F6" s="65" t="s">
        <v>52</v>
      </c>
      <c r="G6" s="32" t="s">
        <v>53</v>
      </c>
      <c r="H6" s="296"/>
      <c r="I6" s="296"/>
      <c r="J6" s="296"/>
      <c r="K6" s="296"/>
      <c r="L6" s="65" t="s">
        <v>52</v>
      </c>
      <c r="M6" s="65" t="s">
        <v>194</v>
      </c>
      <c r="N6" s="296"/>
    </row>
    <row r="7" spans="1:247" s="22" customFormat="1" ht="18.75" customHeight="1">
      <c r="A7" s="82"/>
      <c r="B7" s="82"/>
      <c r="C7" s="82"/>
      <c r="D7" s="83" t="s">
        <v>49</v>
      </c>
      <c r="E7" s="239">
        <f>SUM(F7:I7)</f>
        <v>2524.37</v>
      </c>
      <c r="F7" s="98">
        <f>F8+F13+F17+F21</f>
        <v>2524.37</v>
      </c>
      <c r="G7" s="84">
        <f>SUM(G8,G12,G16,G22)</f>
        <v>0</v>
      </c>
      <c r="H7" s="84">
        <f>SUM(H8,H12,H16,H22)</f>
        <v>0</v>
      </c>
      <c r="I7" s="84">
        <f>SUM(I8,I12,I16,I22)</f>
        <v>0</v>
      </c>
      <c r="J7" s="84">
        <f>SUM(J8,J12,J16,J22)</f>
        <v>0</v>
      </c>
      <c r="K7" s="84">
        <f>SUM(K8,K12,K16,K22)</f>
        <v>0</v>
      </c>
      <c r="L7" s="87"/>
      <c r="M7" s="87"/>
      <c r="N7" s="87"/>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row>
    <row r="8" spans="1:14" ht="18.75" customHeight="1">
      <c r="A8" s="173" t="s">
        <v>209</v>
      </c>
      <c r="B8" s="173"/>
      <c r="C8" s="173"/>
      <c r="D8" s="174" t="s">
        <v>206</v>
      </c>
      <c r="E8" s="98">
        <f>109.8+2252.14</f>
        <v>2361.94</v>
      </c>
      <c r="F8" s="98">
        <f>109.8+2252.14</f>
        <v>2361.94</v>
      </c>
      <c r="G8" s="175"/>
      <c r="H8" s="72"/>
      <c r="I8" s="72"/>
      <c r="J8" s="72"/>
      <c r="K8" s="58"/>
      <c r="L8" s="58"/>
      <c r="M8" s="58"/>
      <c r="N8" s="58"/>
    </row>
    <row r="9" spans="1:14" ht="18.75" customHeight="1">
      <c r="A9" s="173"/>
      <c r="B9" s="173" t="s">
        <v>210</v>
      </c>
      <c r="C9" s="173"/>
      <c r="D9" s="174" t="s">
        <v>207</v>
      </c>
      <c r="E9" s="98">
        <f>109.8+1772.61</f>
        <v>1882.4099999999999</v>
      </c>
      <c r="F9" s="98">
        <f>109.8+1772.61</f>
        <v>1882.4099999999999</v>
      </c>
      <c r="G9" s="175"/>
      <c r="H9" s="72"/>
      <c r="I9" s="72"/>
      <c r="J9" s="72"/>
      <c r="K9" s="58"/>
      <c r="L9" s="58"/>
      <c r="M9" s="58"/>
      <c r="N9" s="58"/>
    </row>
    <row r="10" spans="1:14" ht="18.75" customHeight="1">
      <c r="A10" s="173" t="s">
        <v>70</v>
      </c>
      <c r="B10" s="173" t="s">
        <v>70</v>
      </c>
      <c r="C10" s="173" t="s">
        <v>71</v>
      </c>
      <c r="D10" s="174" t="s">
        <v>37</v>
      </c>
      <c r="E10" s="98">
        <f>109.8+1772.61</f>
        <v>1882.4099999999999</v>
      </c>
      <c r="F10" s="98">
        <f>109.8+1772.61</f>
        <v>1882.4099999999999</v>
      </c>
      <c r="G10" s="175"/>
      <c r="H10" s="72"/>
      <c r="I10" s="72"/>
      <c r="J10" s="72"/>
      <c r="K10" s="58"/>
      <c r="L10" s="58"/>
      <c r="M10" s="58"/>
      <c r="N10" s="58"/>
    </row>
    <row r="11" spans="1:14" ht="18.75" customHeight="1">
      <c r="A11" s="173"/>
      <c r="B11" s="173" t="s">
        <v>211</v>
      </c>
      <c r="C11" s="173"/>
      <c r="D11" s="174" t="s">
        <v>208</v>
      </c>
      <c r="E11" s="98">
        <v>479.53</v>
      </c>
      <c r="F11" s="98">
        <v>479.53</v>
      </c>
      <c r="G11" s="175"/>
      <c r="H11" s="72"/>
      <c r="I11" s="72"/>
      <c r="J11" s="72"/>
      <c r="K11" s="58"/>
      <c r="L11" s="58"/>
      <c r="M11" s="58"/>
      <c r="N11" s="58"/>
    </row>
    <row r="12" spans="1:14" ht="18.75" customHeight="1">
      <c r="A12" s="173" t="s">
        <v>70</v>
      </c>
      <c r="B12" s="173" t="s">
        <v>70</v>
      </c>
      <c r="C12" s="173" t="s">
        <v>77</v>
      </c>
      <c r="D12" s="174" t="s">
        <v>36</v>
      </c>
      <c r="E12" s="98">
        <v>479.53</v>
      </c>
      <c r="F12" s="98">
        <v>479.53</v>
      </c>
      <c r="G12" s="175"/>
      <c r="H12" s="72"/>
      <c r="I12" s="72"/>
      <c r="J12" s="72"/>
      <c r="K12" s="58"/>
      <c r="L12" s="58"/>
      <c r="M12" s="58"/>
      <c r="N12" s="58"/>
    </row>
    <row r="13" spans="1:14" ht="18.75" customHeight="1">
      <c r="A13" s="173" t="s">
        <v>67</v>
      </c>
      <c r="B13" s="173"/>
      <c r="C13" s="173"/>
      <c r="D13" s="174" t="s">
        <v>68</v>
      </c>
      <c r="E13" s="98">
        <f>1.66+87.23</f>
        <v>88.89</v>
      </c>
      <c r="F13" s="98">
        <f>1.66+87.23</f>
        <v>88.89</v>
      </c>
      <c r="G13" s="175"/>
      <c r="H13" s="72"/>
      <c r="I13" s="72"/>
      <c r="J13" s="72"/>
      <c r="K13" s="58"/>
      <c r="L13" s="58"/>
      <c r="M13" s="58"/>
      <c r="N13" s="58"/>
    </row>
    <row r="14" spans="1:14" ht="18.75" customHeight="1">
      <c r="A14" s="173"/>
      <c r="B14" s="173" t="s">
        <v>69</v>
      </c>
      <c r="C14" s="173"/>
      <c r="D14" s="174" t="s">
        <v>31</v>
      </c>
      <c r="E14" s="98">
        <f>1.66+87.23</f>
        <v>88.89</v>
      </c>
      <c r="F14" s="98">
        <f>1.66+87.23</f>
        <v>88.89</v>
      </c>
      <c r="G14" s="175"/>
      <c r="H14" s="72"/>
      <c r="I14" s="72"/>
      <c r="J14" s="72"/>
      <c r="K14" s="58"/>
      <c r="L14" s="58"/>
      <c r="M14" s="58"/>
      <c r="N14" s="58"/>
    </row>
    <row r="15" spans="1:14" ht="18.75" customHeight="1">
      <c r="A15" s="173" t="s">
        <v>70</v>
      </c>
      <c r="B15" s="173" t="s">
        <v>70</v>
      </c>
      <c r="C15" s="173" t="s">
        <v>77</v>
      </c>
      <c r="D15" s="174" t="s">
        <v>32</v>
      </c>
      <c r="E15" s="98">
        <v>13.87</v>
      </c>
      <c r="F15" s="98">
        <v>13.87</v>
      </c>
      <c r="G15" s="175"/>
      <c r="H15" s="72"/>
      <c r="I15" s="72"/>
      <c r="J15" s="72"/>
      <c r="K15" s="58"/>
      <c r="L15" s="58"/>
      <c r="M15" s="58"/>
      <c r="N15" s="58"/>
    </row>
    <row r="16" spans="1:14" ht="18.75" customHeight="1">
      <c r="A16" s="173" t="s">
        <v>70</v>
      </c>
      <c r="B16" s="173" t="s">
        <v>70</v>
      </c>
      <c r="C16" s="173" t="s">
        <v>69</v>
      </c>
      <c r="D16" s="174" t="s">
        <v>33</v>
      </c>
      <c r="E16" s="98">
        <f>1.66+73.36</f>
        <v>75.02</v>
      </c>
      <c r="F16" s="98">
        <f>1.66+73.36</f>
        <v>75.02</v>
      </c>
      <c r="G16" s="175"/>
      <c r="H16" s="72"/>
      <c r="I16" s="72"/>
      <c r="J16" s="72"/>
      <c r="K16" s="58"/>
      <c r="L16" s="58"/>
      <c r="M16" s="58"/>
      <c r="N16" s="58"/>
    </row>
    <row r="17" spans="1:14" ht="18.75" customHeight="1">
      <c r="A17" s="173" t="s">
        <v>72</v>
      </c>
      <c r="B17" s="173"/>
      <c r="C17" s="173"/>
      <c r="D17" s="174" t="s">
        <v>73</v>
      </c>
      <c r="E17" s="98">
        <f>1.59+26.59</f>
        <v>28.18</v>
      </c>
      <c r="F17" s="98">
        <f>1.59+26.59</f>
        <v>28.18</v>
      </c>
      <c r="G17" s="175"/>
      <c r="H17" s="72"/>
      <c r="I17" s="72"/>
      <c r="J17" s="72"/>
      <c r="K17" s="58"/>
      <c r="L17" s="58"/>
      <c r="M17" s="58"/>
      <c r="N17" s="58"/>
    </row>
    <row r="18" spans="1:14" ht="18.75" customHeight="1">
      <c r="A18" s="173"/>
      <c r="B18" s="173" t="s">
        <v>74</v>
      </c>
      <c r="C18" s="173"/>
      <c r="D18" s="174" t="s">
        <v>34</v>
      </c>
      <c r="E18" s="240">
        <f>1.59+26.59</f>
        <v>28.18</v>
      </c>
      <c r="F18" s="240">
        <f>1.59+26.59</f>
        <v>28.18</v>
      </c>
      <c r="G18" s="175"/>
      <c r="H18" s="72"/>
      <c r="I18" s="72"/>
      <c r="J18" s="72"/>
      <c r="K18" s="58"/>
      <c r="L18" s="58"/>
      <c r="M18" s="58"/>
      <c r="N18" s="58"/>
    </row>
    <row r="19" spans="1:14" ht="18.75" customHeight="1">
      <c r="A19" s="173" t="s">
        <v>70</v>
      </c>
      <c r="B19" s="173" t="s">
        <v>70</v>
      </c>
      <c r="C19" s="173" t="s">
        <v>77</v>
      </c>
      <c r="D19" s="174" t="s">
        <v>35</v>
      </c>
      <c r="E19" s="98">
        <v>26.59</v>
      </c>
      <c r="F19" s="98">
        <v>26.59</v>
      </c>
      <c r="G19" s="175"/>
      <c r="H19" s="72"/>
      <c r="I19" s="72"/>
      <c r="J19" s="72"/>
      <c r="K19" s="58"/>
      <c r="L19" s="58"/>
      <c r="M19" s="58"/>
      <c r="N19" s="58"/>
    </row>
    <row r="20" spans="1:14" ht="18.75" customHeight="1">
      <c r="A20" s="173"/>
      <c r="B20" s="173"/>
      <c r="C20" s="241" t="s">
        <v>560</v>
      </c>
      <c r="D20" s="242" t="s">
        <v>561</v>
      </c>
      <c r="E20" s="98">
        <v>1.59</v>
      </c>
      <c r="F20" s="98">
        <v>1.59</v>
      </c>
      <c r="G20" s="175"/>
      <c r="H20" s="72"/>
      <c r="I20" s="72"/>
      <c r="J20" s="72"/>
      <c r="K20" s="58"/>
      <c r="L20" s="58"/>
      <c r="M20" s="58"/>
      <c r="N20" s="58"/>
    </row>
    <row r="21" spans="1:14" ht="18.75" customHeight="1">
      <c r="A21" s="173" t="s">
        <v>75</v>
      </c>
      <c r="B21" s="173"/>
      <c r="C21" s="173"/>
      <c r="D21" s="174" t="s">
        <v>76</v>
      </c>
      <c r="E21" s="98">
        <f aca="true" t="shared" si="0" ref="E21:F23">2.79+42.57</f>
        <v>45.36</v>
      </c>
      <c r="F21" s="98">
        <f t="shared" si="0"/>
        <v>45.36</v>
      </c>
      <c r="G21" s="175"/>
      <c r="H21" s="72"/>
      <c r="I21" s="72"/>
      <c r="J21" s="72"/>
      <c r="K21" s="58"/>
      <c r="L21" s="58"/>
      <c r="M21" s="58"/>
      <c r="N21" s="58"/>
    </row>
    <row r="22" spans="1:248" s="42" customFormat="1" ht="18.75" customHeight="1">
      <c r="A22" s="173"/>
      <c r="B22" s="173" t="s">
        <v>71</v>
      </c>
      <c r="C22" s="173"/>
      <c r="D22" s="174" t="s">
        <v>38</v>
      </c>
      <c r="E22" s="98">
        <f t="shared" si="0"/>
        <v>45.36</v>
      </c>
      <c r="F22" s="98">
        <f t="shared" si="0"/>
        <v>45.36</v>
      </c>
      <c r="G22" s="175"/>
      <c r="H22" s="72"/>
      <c r="I22" s="72"/>
      <c r="J22" s="72"/>
      <c r="K22" s="58"/>
      <c r="L22" s="58"/>
      <c r="M22" s="58"/>
      <c r="N22" s="58"/>
      <c r="IN22"/>
    </row>
    <row r="23" spans="1:248" s="42" customFormat="1" ht="18.75" customHeight="1">
      <c r="A23" s="173" t="s">
        <v>70</v>
      </c>
      <c r="B23" s="173" t="s">
        <v>70</v>
      </c>
      <c r="C23" s="173" t="s">
        <v>77</v>
      </c>
      <c r="D23" s="174" t="s">
        <v>39</v>
      </c>
      <c r="E23" s="98">
        <f t="shared" si="0"/>
        <v>45.36</v>
      </c>
      <c r="F23" s="98">
        <f t="shared" si="0"/>
        <v>45.36</v>
      </c>
      <c r="G23" s="175"/>
      <c r="H23" s="72"/>
      <c r="I23" s="72"/>
      <c r="J23" s="72"/>
      <c r="K23" s="58"/>
      <c r="L23" s="58"/>
      <c r="M23" s="58"/>
      <c r="N23" s="58"/>
      <c r="IN23"/>
    </row>
    <row r="24" spans="1:248" s="42" customFormat="1" ht="18.75" customHeight="1">
      <c r="A24" s="103"/>
      <c r="B24" s="103"/>
      <c r="C24" s="103"/>
      <c r="D24" s="104"/>
      <c r="E24" s="72"/>
      <c r="F24" s="98"/>
      <c r="G24" s="72"/>
      <c r="H24" s="72"/>
      <c r="I24" s="72"/>
      <c r="J24" s="72"/>
      <c r="K24" s="58"/>
      <c r="L24" s="58"/>
      <c r="M24" s="58"/>
      <c r="N24" s="58"/>
      <c r="IN24"/>
    </row>
    <row r="25" spans="1:14" ht="14.25">
      <c r="A25" s="304" t="s">
        <v>43</v>
      </c>
      <c r="B25" s="304"/>
      <c r="C25" s="304"/>
      <c r="D25" s="304"/>
      <c r="E25" s="304"/>
      <c r="F25" s="304"/>
      <c r="G25" s="304"/>
      <c r="H25" s="304"/>
      <c r="I25" s="304"/>
      <c r="J25" s="304"/>
      <c r="K25" s="304"/>
      <c r="L25" s="304"/>
      <c r="M25" s="304"/>
      <c r="N25" s="304"/>
    </row>
  </sheetData>
  <sheetProtection/>
  <mergeCells count="16">
    <mergeCell ref="N5:N6"/>
    <mergeCell ref="A1:N1"/>
    <mergeCell ref="A4:C4"/>
    <mergeCell ref="E4:N4"/>
    <mergeCell ref="F5:G5"/>
    <mergeCell ref="A25:N25"/>
    <mergeCell ref="A5:A6"/>
    <mergeCell ref="B5:B6"/>
    <mergeCell ref="C5:C6"/>
    <mergeCell ref="D4:D6"/>
    <mergeCell ref="J5:J6"/>
    <mergeCell ref="K5:K6"/>
    <mergeCell ref="L5:M5"/>
    <mergeCell ref="E5:E6"/>
    <mergeCell ref="H5:H6"/>
    <mergeCell ref="I5:I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0"/>
  <sheetViews>
    <sheetView showGridLines="0" showZeros="0" zoomScalePageLayoutView="0" workbookViewId="0" topLeftCell="A1">
      <selection activeCell="F13" sqref="F13"/>
    </sheetView>
  </sheetViews>
  <sheetFormatPr defaultColWidth="9.33203125" defaultRowHeight="11.25"/>
  <cols>
    <col min="1" max="1" width="14.16015625" style="42" customWidth="1"/>
    <col min="2" max="2" width="13.66015625" style="42" customWidth="1"/>
    <col min="3" max="3" width="13" style="42" bestFit="1" customWidth="1"/>
    <col min="4" max="6" width="14.16015625" style="42" bestFit="1" customWidth="1"/>
    <col min="7" max="7" width="9" style="42" bestFit="1" customWidth="1"/>
    <col min="8" max="8" width="14.16015625" style="42" bestFit="1" customWidth="1"/>
    <col min="9" max="9" width="8.83203125" style="42" customWidth="1"/>
    <col min="10" max="10" width="12.16015625" style="42" customWidth="1"/>
    <col min="11" max="11" width="11.83203125" style="42" customWidth="1"/>
    <col min="12" max="13" width="11" style="42" customWidth="1"/>
    <col min="14" max="14" width="13" style="42" customWidth="1"/>
    <col min="15" max="15" width="11.5" style="42" customWidth="1"/>
    <col min="16" max="16" width="12.83203125" style="42" bestFit="1" customWidth="1"/>
    <col min="17" max="16384" width="9.33203125" style="42" customWidth="1"/>
  </cols>
  <sheetData>
    <row r="1" spans="1:15" ht="36.75" customHeight="1">
      <c r="A1" s="332" t="s">
        <v>83</v>
      </c>
      <c r="B1" s="332"/>
      <c r="C1" s="332"/>
      <c r="D1" s="332"/>
      <c r="E1" s="332"/>
      <c r="F1" s="332"/>
      <c r="G1" s="332"/>
      <c r="H1" s="332"/>
      <c r="I1" s="332"/>
      <c r="J1" s="332"/>
      <c r="K1" s="332"/>
      <c r="L1" s="332"/>
      <c r="M1" s="332"/>
      <c r="N1" s="332"/>
      <c r="O1" s="332"/>
    </row>
    <row r="2" spans="14:15" ht="15.75" customHeight="1">
      <c r="N2" s="299" t="s">
        <v>84</v>
      </c>
      <c r="O2" s="299"/>
    </row>
    <row r="3" spans="1:15" ht="18" customHeight="1">
      <c r="A3" s="169" t="s">
        <v>205</v>
      </c>
      <c r="B3" s="80"/>
      <c r="C3" s="80"/>
      <c r="D3" s="80"/>
      <c r="E3" s="80"/>
      <c r="F3" s="80"/>
      <c r="G3" s="80"/>
      <c r="H3" s="80"/>
      <c r="I3" s="80"/>
      <c r="J3" s="80"/>
      <c r="K3" s="80"/>
      <c r="N3" s="300" t="s">
        <v>24</v>
      </c>
      <c r="O3" s="300"/>
    </row>
    <row r="4" spans="1:16" s="109" customFormat="1" ht="21" customHeight="1">
      <c r="A4" s="306" t="s">
        <v>46</v>
      </c>
      <c r="B4" s="110" t="s">
        <v>85</v>
      </c>
      <c r="C4" s="111"/>
      <c r="D4" s="111"/>
      <c r="E4" s="111"/>
      <c r="F4" s="111"/>
      <c r="G4" s="111"/>
      <c r="H4" s="111"/>
      <c r="I4" s="114"/>
      <c r="J4" s="114"/>
      <c r="K4" s="110" t="s">
        <v>86</v>
      </c>
      <c r="L4" s="111"/>
      <c r="M4" s="111"/>
      <c r="N4" s="111"/>
      <c r="O4" s="115"/>
      <c r="P4" s="22"/>
    </row>
    <row r="5" spans="1:16" s="109" customFormat="1" ht="12" customHeight="1">
      <c r="A5" s="312"/>
      <c r="B5" s="306" t="s">
        <v>49</v>
      </c>
      <c r="C5" s="296" t="s">
        <v>29</v>
      </c>
      <c r="D5" s="296"/>
      <c r="E5" s="296" t="s">
        <v>183</v>
      </c>
      <c r="F5" s="296" t="s">
        <v>185</v>
      </c>
      <c r="G5" s="296" t="s">
        <v>187</v>
      </c>
      <c r="H5" s="296" t="s">
        <v>87</v>
      </c>
      <c r="I5" s="296" t="s">
        <v>190</v>
      </c>
      <c r="J5" s="296"/>
      <c r="K5" s="297" t="s">
        <v>49</v>
      </c>
      <c r="L5" s="301" t="s">
        <v>50</v>
      </c>
      <c r="M5" s="302"/>
      <c r="N5" s="303"/>
      <c r="O5" s="297" t="s">
        <v>51</v>
      </c>
      <c r="P5" s="22"/>
    </row>
    <row r="6" spans="1:16" s="109" customFormat="1" ht="36">
      <c r="A6" s="307"/>
      <c r="B6" s="307"/>
      <c r="C6" s="65" t="s">
        <v>52</v>
      </c>
      <c r="D6" s="32" t="s">
        <v>53</v>
      </c>
      <c r="E6" s="296"/>
      <c r="F6" s="296"/>
      <c r="G6" s="296"/>
      <c r="H6" s="296"/>
      <c r="I6" s="65" t="s">
        <v>52</v>
      </c>
      <c r="J6" s="65" t="s">
        <v>194</v>
      </c>
      <c r="K6" s="298"/>
      <c r="L6" s="76" t="s">
        <v>54</v>
      </c>
      <c r="M6" s="76" t="s">
        <v>55</v>
      </c>
      <c r="N6" s="76" t="s">
        <v>56</v>
      </c>
      <c r="O6" s="298"/>
      <c r="P6" s="22"/>
    </row>
    <row r="7" spans="1:16" s="106" customFormat="1" ht="27" customHeight="1">
      <c r="A7" s="33" t="s">
        <v>49</v>
      </c>
      <c r="B7" s="247">
        <f aca="true" t="shared" si="0" ref="B7:B13">SUM(C7:H7)</f>
        <v>2524.3700000000003</v>
      </c>
      <c r="C7" s="248">
        <f aca="true" t="shared" si="1" ref="C7:O7">SUM(C8:C14)</f>
        <v>2524.3700000000003</v>
      </c>
      <c r="D7" s="248">
        <f t="shared" si="1"/>
        <v>0</v>
      </c>
      <c r="E7" s="248">
        <f t="shared" si="1"/>
        <v>0</v>
      </c>
      <c r="F7" s="248"/>
      <c r="G7" s="248"/>
      <c r="H7" s="248"/>
      <c r="I7" s="248"/>
      <c r="J7" s="248"/>
      <c r="K7" s="248">
        <f t="shared" si="1"/>
        <v>2524.37</v>
      </c>
      <c r="L7" s="248">
        <f t="shared" si="1"/>
        <v>561.27</v>
      </c>
      <c r="M7" s="248">
        <f t="shared" si="1"/>
        <v>102.33</v>
      </c>
      <c r="N7" s="248">
        <f t="shared" si="1"/>
        <v>11.86</v>
      </c>
      <c r="O7" s="248">
        <f t="shared" si="1"/>
        <v>1848.9099999999999</v>
      </c>
      <c r="P7"/>
    </row>
    <row r="8" spans="1:16" ht="27" customHeight="1">
      <c r="A8" s="176" t="s">
        <v>204</v>
      </c>
      <c r="B8" s="72">
        <f t="shared" si="0"/>
        <v>2408.53</v>
      </c>
      <c r="C8" s="112">
        <v>2408.53</v>
      </c>
      <c r="D8" s="72">
        <v>0</v>
      </c>
      <c r="E8" s="72">
        <v>0</v>
      </c>
      <c r="F8" s="72"/>
      <c r="G8" s="72"/>
      <c r="H8" s="72"/>
      <c r="I8" s="116"/>
      <c r="J8" s="116"/>
      <c r="K8" s="72">
        <f aca="true" t="shared" si="2" ref="K8:K14">SUM(L8:O8)</f>
        <v>2408.5299999999997</v>
      </c>
      <c r="L8" s="72">
        <v>529.8</v>
      </c>
      <c r="M8" s="72">
        <v>94.27</v>
      </c>
      <c r="N8" s="72">
        <v>11.85</v>
      </c>
      <c r="O8" s="72">
        <v>1772.61</v>
      </c>
      <c r="P8" s="177"/>
    </row>
    <row r="9" spans="1:15" ht="27" customHeight="1">
      <c r="A9" s="243" t="s">
        <v>562</v>
      </c>
      <c r="B9" s="244">
        <v>115.84</v>
      </c>
      <c r="C9" s="245">
        <v>115.84</v>
      </c>
      <c r="D9" s="244">
        <v>0</v>
      </c>
      <c r="E9" s="244">
        <v>0</v>
      </c>
      <c r="F9" s="244"/>
      <c r="G9" s="244"/>
      <c r="H9" s="244"/>
      <c r="I9" s="116"/>
      <c r="J9" s="116"/>
      <c r="K9" s="246">
        <f>SUM(L9:O9)</f>
        <v>115.84</v>
      </c>
      <c r="L9" s="246">
        <v>31.47</v>
      </c>
      <c r="M9" s="246">
        <v>8.06</v>
      </c>
      <c r="N9" s="246">
        <v>0.01</v>
      </c>
      <c r="O9" s="125">
        <v>76.3</v>
      </c>
    </row>
    <row r="10" spans="1:15" ht="27" customHeight="1">
      <c r="A10" s="64"/>
      <c r="B10" s="72">
        <f t="shared" si="0"/>
        <v>0</v>
      </c>
      <c r="C10" s="54"/>
      <c r="D10" s="58"/>
      <c r="E10" s="58"/>
      <c r="F10" s="58"/>
      <c r="G10" s="58"/>
      <c r="H10" s="58"/>
      <c r="I10" s="58"/>
      <c r="J10" s="58"/>
      <c r="K10" s="72">
        <f t="shared" si="2"/>
        <v>0</v>
      </c>
      <c r="L10" s="72"/>
      <c r="M10" s="72"/>
      <c r="N10" s="72"/>
      <c r="O10" s="117"/>
    </row>
    <row r="11" spans="1:15" ht="27" customHeight="1">
      <c r="A11" s="77"/>
      <c r="B11" s="72">
        <f t="shared" si="0"/>
        <v>0</v>
      </c>
      <c r="C11" s="54"/>
      <c r="D11" s="58"/>
      <c r="E11" s="58"/>
      <c r="F11" s="58"/>
      <c r="G11" s="58"/>
      <c r="H11" s="58"/>
      <c r="I11" s="58"/>
      <c r="J11" s="58"/>
      <c r="K11" s="72">
        <f t="shared" si="2"/>
        <v>0</v>
      </c>
      <c r="L11" s="72"/>
      <c r="M11" s="72"/>
      <c r="N11" s="72"/>
      <c r="O11" s="117"/>
    </row>
    <row r="12" spans="1:15" ht="27" customHeight="1">
      <c r="A12" s="108"/>
      <c r="B12" s="72">
        <f t="shared" si="0"/>
        <v>0</v>
      </c>
      <c r="C12" s="54"/>
      <c r="D12" s="58"/>
      <c r="E12" s="54"/>
      <c r="F12" s="54"/>
      <c r="G12" s="54"/>
      <c r="H12" s="54"/>
      <c r="I12" s="58"/>
      <c r="J12" s="58"/>
      <c r="K12" s="72">
        <f t="shared" si="2"/>
        <v>0</v>
      </c>
      <c r="L12" s="72"/>
      <c r="M12" s="72"/>
      <c r="N12" s="72"/>
      <c r="O12" s="117"/>
    </row>
    <row r="13" spans="1:15" ht="27" customHeight="1">
      <c r="A13" s="108"/>
      <c r="B13" s="72">
        <f t="shared" si="0"/>
        <v>0</v>
      </c>
      <c r="C13" s="54"/>
      <c r="D13" s="58"/>
      <c r="E13" s="58"/>
      <c r="F13" s="58"/>
      <c r="G13" s="58"/>
      <c r="H13" s="58"/>
      <c r="I13" s="58"/>
      <c r="J13" s="58"/>
      <c r="K13" s="72">
        <f t="shared" si="2"/>
        <v>0</v>
      </c>
      <c r="L13" s="72"/>
      <c r="M13" s="72"/>
      <c r="N13" s="72"/>
      <c r="O13" s="58"/>
    </row>
    <row r="14" spans="1:15" ht="27" customHeight="1">
      <c r="A14" s="64"/>
      <c r="B14" s="72">
        <f>SUM(C14:H14)</f>
        <v>0</v>
      </c>
      <c r="C14" s="58"/>
      <c r="D14" s="58"/>
      <c r="E14" s="58"/>
      <c r="F14" s="58"/>
      <c r="G14" s="58"/>
      <c r="H14" s="58"/>
      <c r="I14" s="58"/>
      <c r="J14" s="58"/>
      <c r="K14" s="72">
        <f t="shared" si="2"/>
        <v>0</v>
      </c>
      <c r="L14" s="72"/>
      <c r="M14" s="72"/>
      <c r="N14" s="72"/>
      <c r="O14" s="58"/>
    </row>
    <row r="15" spans="1:15" ht="36" customHeight="1">
      <c r="A15" s="113" t="s">
        <v>57</v>
      </c>
      <c r="B15" s="113"/>
      <c r="C15" s="113"/>
      <c r="D15" s="113"/>
      <c r="E15" s="113"/>
      <c r="F15" s="113"/>
      <c r="G15" s="113"/>
      <c r="H15" s="113"/>
      <c r="I15" s="113"/>
      <c r="J15" s="113"/>
      <c r="K15" s="113"/>
      <c r="L15" s="118"/>
      <c r="M15" s="118"/>
      <c r="N15" s="118"/>
      <c r="O15" s="118"/>
    </row>
    <row r="16" ht="12">
      <c r="D16" s="56"/>
    </row>
    <row r="20" ht="12">
      <c r="A20" s="56"/>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35"/>
  <sheetViews>
    <sheetView showGridLines="0" showZeros="0" zoomScalePageLayoutView="0" workbookViewId="0" topLeftCell="A4">
      <selection activeCell="A23" sqref="A23:A34"/>
    </sheetView>
  </sheetViews>
  <sheetFormatPr defaultColWidth="9.33203125" defaultRowHeight="11.25"/>
  <cols>
    <col min="1" max="1" width="18.33203125" style="42" customWidth="1"/>
    <col min="2" max="4" width="7.5" style="42" customWidth="1"/>
    <col min="5" max="5" width="49.83203125" style="42" customWidth="1"/>
    <col min="6" max="6" width="18.16015625" style="42" customWidth="1"/>
    <col min="7" max="10" width="14.83203125" style="42" customWidth="1"/>
    <col min="11" max="16384" width="9.33203125" style="42" customWidth="1"/>
  </cols>
  <sheetData>
    <row r="1" spans="1:10" ht="33" customHeight="1">
      <c r="A1" s="332" t="s">
        <v>88</v>
      </c>
      <c r="B1" s="332"/>
      <c r="C1" s="332"/>
      <c r="D1" s="332"/>
      <c r="E1" s="332"/>
      <c r="F1" s="332"/>
      <c r="G1" s="332"/>
      <c r="H1" s="332"/>
      <c r="I1" s="332"/>
      <c r="J1" s="332"/>
    </row>
    <row r="2" spans="9:10" ht="15.75" customHeight="1">
      <c r="I2" s="299" t="s">
        <v>89</v>
      </c>
      <c r="J2" s="299"/>
    </row>
    <row r="3" spans="1:10" ht="18" customHeight="1">
      <c r="A3" s="169" t="s">
        <v>205</v>
      </c>
      <c r="B3" s="80"/>
      <c r="C3" s="80"/>
      <c r="D3" s="80"/>
      <c r="E3" s="80"/>
      <c r="F3" s="80"/>
      <c r="G3" s="80"/>
      <c r="H3" s="80"/>
      <c r="I3" s="300" t="s">
        <v>24</v>
      </c>
      <c r="J3" s="300"/>
    </row>
    <row r="4" spans="1:10" s="41" customFormat="1" ht="18" customHeight="1">
      <c r="A4" s="329" t="s">
        <v>46</v>
      </c>
      <c r="B4" s="323" t="s">
        <v>60</v>
      </c>
      <c r="C4" s="323"/>
      <c r="D4" s="323"/>
      <c r="E4" s="315" t="s">
        <v>61</v>
      </c>
      <c r="F4" s="340" t="s">
        <v>90</v>
      </c>
      <c r="G4" s="341"/>
      <c r="H4" s="341"/>
      <c r="I4" s="341"/>
      <c r="J4" s="342"/>
    </row>
    <row r="5" spans="1:10" s="41" customFormat="1" ht="12">
      <c r="A5" s="333"/>
      <c r="B5" s="329" t="s">
        <v>62</v>
      </c>
      <c r="C5" s="329" t="s">
        <v>63</v>
      </c>
      <c r="D5" s="329" t="s">
        <v>64</v>
      </c>
      <c r="E5" s="316"/>
      <c r="F5" s="297" t="s">
        <v>49</v>
      </c>
      <c r="G5" s="301" t="s">
        <v>50</v>
      </c>
      <c r="H5" s="302"/>
      <c r="I5" s="303"/>
      <c r="J5" s="297" t="s">
        <v>51</v>
      </c>
    </row>
    <row r="6" spans="1:12" s="41" customFormat="1" ht="24">
      <c r="A6" s="330"/>
      <c r="B6" s="330"/>
      <c r="C6" s="330"/>
      <c r="D6" s="330"/>
      <c r="E6" s="317"/>
      <c r="F6" s="298"/>
      <c r="G6" s="76" t="s">
        <v>54</v>
      </c>
      <c r="H6" s="76" t="s">
        <v>55</v>
      </c>
      <c r="I6" s="76" t="s">
        <v>56</v>
      </c>
      <c r="J6" s="298"/>
      <c r="K6" s="48"/>
      <c r="L6" s="48"/>
    </row>
    <row r="7" spans="1:12" s="41" customFormat="1" ht="12">
      <c r="A7" s="107" t="s">
        <v>49</v>
      </c>
      <c r="B7" s="75"/>
      <c r="C7" s="75"/>
      <c r="D7" s="75"/>
      <c r="E7" s="102"/>
      <c r="F7" s="256">
        <f>F8+F13+F17+F20+F23+F26+F29+F32</f>
        <v>2524.3700000000003</v>
      </c>
      <c r="G7" s="256">
        <f>G8+G13+G17+G20+G23+G26+G29+G32</f>
        <v>561.2699999999999</v>
      </c>
      <c r="H7" s="256">
        <f>H8+H13+H17+H20+H23+H26+H29+H32</f>
        <v>102.33</v>
      </c>
      <c r="I7" s="256">
        <f>I8+I13+I17+I20+I23+I26+I29+I32</f>
        <v>11.860000000000001</v>
      </c>
      <c r="J7" s="256">
        <f>J8+J13+J17+J20+J23+J26+J29+J32</f>
        <v>1848.9099999999999</v>
      </c>
      <c r="K7" s="48"/>
      <c r="L7" s="48"/>
    </row>
    <row r="8" spans="1:10" ht="18" customHeight="1">
      <c r="A8" s="334" t="s">
        <v>204</v>
      </c>
      <c r="B8" s="178">
        <v>201</v>
      </c>
      <c r="C8" s="178"/>
      <c r="D8" s="178"/>
      <c r="E8" s="179" t="s">
        <v>206</v>
      </c>
      <c r="F8" s="72">
        <f>SUM(G8:J8)</f>
        <v>2252.14</v>
      </c>
      <c r="G8" s="72">
        <v>387.28</v>
      </c>
      <c r="H8" s="72">
        <v>92.11</v>
      </c>
      <c r="I8" s="72">
        <v>0.14</v>
      </c>
      <c r="J8" s="72">
        <v>1772.61</v>
      </c>
    </row>
    <row r="9" spans="1:10" ht="18" customHeight="1">
      <c r="A9" s="335"/>
      <c r="B9" s="178"/>
      <c r="C9" s="178">
        <v>32</v>
      </c>
      <c r="D9" s="178"/>
      <c r="E9" s="179" t="s">
        <v>207</v>
      </c>
      <c r="F9" s="72">
        <f aca="true" t="shared" si="0" ref="F9:F22">SUM(G9:J9)</f>
        <v>1772.61</v>
      </c>
      <c r="G9" s="72">
        <v>0</v>
      </c>
      <c r="H9" s="72">
        <v>0</v>
      </c>
      <c r="I9" s="72">
        <v>0</v>
      </c>
      <c r="J9" s="72">
        <v>1772.61</v>
      </c>
    </row>
    <row r="10" spans="1:10" ht="18" customHeight="1">
      <c r="A10" s="335"/>
      <c r="B10" s="178">
        <v>201</v>
      </c>
      <c r="C10" s="178">
        <v>32</v>
      </c>
      <c r="D10" s="178">
        <v>2</v>
      </c>
      <c r="E10" s="179" t="s">
        <v>37</v>
      </c>
      <c r="F10" s="72">
        <f t="shared" si="0"/>
        <v>1772.61</v>
      </c>
      <c r="G10" s="72">
        <v>0</v>
      </c>
      <c r="H10" s="72">
        <v>0</v>
      </c>
      <c r="I10" s="72">
        <v>0</v>
      </c>
      <c r="J10" s="72">
        <v>1772.61</v>
      </c>
    </row>
    <row r="11" spans="1:10" ht="18" customHeight="1">
      <c r="A11" s="335"/>
      <c r="B11" s="178"/>
      <c r="C11" s="178">
        <v>33</v>
      </c>
      <c r="D11" s="178"/>
      <c r="E11" s="179" t="s">
        <v>208</v>
      </c>
      <c r="F11" s="72">
        <f t="shared" si="0"/>
        <v>479.53</v>
      </c>
      <c r="G11" s="72">
        <v>387.28</v>
      </c>
      <c r="H11" s="72">
        <v>92.11</v>
      </c>
      <c r="I11" s="72">
        <v>0.14</v>
      </c>
      <c r="J11" s="72"/>
    </row>
    <row r="12" spans="1:10" ht="18" customHeight="1">
      <c r="A12" s="335"/>
      <c r="B12" s="178">
        <v>201</v>
      </c>
      <c r="C12" s="178">
        <v>33</v>
      </c>
      <c r="D12" s="178">
        <v>1</v>
      </c>
      <c r="E12" s="179" t="s">
        <v>36</v>
      </c>
      <c r="F12" s="72">
        <f t="shared" si="0"/>
        <v>479.53</v>
      </c>
      <c r="G12" s="72">
        <v>387.28</v>
      </c>
      <c r="H12" s="72">
        <v>92.11</v>
      </c>
      <c r="I12" s="72">
        <v>0.14</v>
      </c>
      <c r="J12" s="72"/>
    </row>
    <row r="13" spans="1:10" ht="18" customHeight="1">
      <c r="A13" s="335"/>
      <c r="B13" s="178">
        <v>208</v>
      </c>
      <c r="C13" s="178"/>
      <c r="D13" s="178"/>
      <c r="E13" s="179" t="s">
        <v>68</v>
      </c>
      <c r="F13" s="72">
        <f t="shared" si="0"/>
        <v>87.22999999999999</v>
      </c>
      <c r="G13" s="72">
        <v>73.36</v>
      </c>
      <c r="H13" s="72">
        <v>2.16</v>
      </c>
      <c r="I13" s="72">
        <v>11.71</v>
      </c>
      <c r="J13" s="72"/>
    </row>
    <row r="14" spans="1:10" ht="18" customHeight="1">
      <c r="A14" s="335"/>
      <c r="B14" s="178"/>
      <c r="C14" s="178">
        <v>5</v>
      </c>
      <c r="D14" s="178"/>
      <c r="E14" s="179" t="s">
        <v>31</v>
      </c>
      <c r="F14" s="72">
        <f t="shared" si="0"/>
        <v>87.22999999999999</v>
      </c>
      <c r="G14" s="72">
        <v>73.36</v>
      </c>
      <c r="H14" s="72">
        <v>2.16</v>
      </c>
      <c r="I14" s="72">
        <v>11.71</v>
      </c>
      <c r="J14" s="72"/>
    </row>
    <row r="15" spans="1:10" ht="18" customHeight="1">
      <c r="A15" s="335"/>
      <c r="B15" s="178">
        <v>208</v>
      </c>
      <c r="C15" s="178">
        <v>5</v>
      </c>
      <c r="D15" s="178">
        <v>1</v>
      </c>
      <c r="E15" s="179" t="s">
        <v>32</v>
      </c>
      <c r="F15" s="72">
        <f t="shared" si="0"/>
        <v>13.870000000000001</v>
      </c>
      <c r="G15" s="72">
        <v>0</v>
      </c>
      <c r="H15" s="72">
        <v>2.16</v>
      </c>
      <c r="I15" s="72">
        <v>11.71</v>
      </c>
      <c r="J15" s="72"/>
    </row>
    <row r="16" spans="1:10" ht="18" customHeight="1">
      <c r="A16" s="335"/>
      <c r="B16" s="178">
        <v>208</v>
      </c>
      <c r="C16" s="178">
        <v>5</v>
      </c>
      <c r="D16" s="178">
        <v>5</v>
      </c>
      <c r="E16" s="179" t="s">
        <v>33</v>
      </c>
      <c r="F16" s="72">
        <f t="shared" si="0"/>
        <v>73.36</v>
      </c>
      <c r="G16" s="72">
        <v>73.36</v>
      </c>
      <c r="H16" s="72">
        <v>0</v>
      </c>
      <c r="I16" s="72">
        <v>0</v>
      </c>
      <c r="J16" s="72"/>
    </row>
    <row r="17" spans="1:10" ht="18" customHeight="1">
      <c r="A17" s="335"/>
      <c r="B17" s="178">
        <v>210</v>
      </c>
      <c r="C17" s="178"/>
      <c r="D17" s="178"/>
      <c r="E17" s="179" t="s">
        <v>73</v>
      </c>
      <c r="F17" s="72">
        <f t="shared" si="0"/>
        <v>26.59</v>
      </c>
      <c r="G17" s="72">
        <v>26.59</v>
      </c>
      <c r="H17" s="72">
        <v>0</v>
      </c>
      <c r="I17" s="72">
        <v>0</v>
      </c>
      <c r="J17" s="72"/>
    </row>
    <row r="18" spans="1:10" ht="18" customHeight="1">
      <c r="A18" s="335"/>
      <c r="B18" s="178"/>
      <c r="C18" s="178">
        <v>11</v>
      </c>
      <c r="D18" s="178"/>
      <c r="E18" s="179" t="s">
        <v>34</v>
      </c>
      <c r="F18" s="72">
        <f t="shared" si="0"/>
        <v>26.59</v>
      </c>
      <c r="G18" s="72">
        <v>26.59</v>
      </c>
      <c r="H18" s="72">
        <v>0</v>
      </c>
      <c r="I18" s="72">
        <v>0</v>
      </c>
      <c r="J18" s="72"/>
    </row>
    <row r="19" spans="1:10" ht="18" customHeight="1">
      <c r="A19" s="335"/>
      <c r="B19" s="178">
        <v>210</v>
      </c>
      <c r="C19" s="178">
        <v>11</v>
      </c>
      <c r="D19" s="178">
        <v>1</v>
      </c>
      <c r="E19" s="179" t="s">
        <v>35</v>
      </c>
      <c r="F19" s="72">
        <f t="shared" si="0"/>
        <v>26.59</v>
      </c>
      <c r="G19" s="72">
        <v>26.59</v>
      </c>
      <c r="H19" s="72">
        <v>0</v>
      </c>
      <c r="I19" s="72">
        <v>0</v>
      </c>
      <c r="J19" s="72"/>
    </row>
    <row r="20" spans="1:10" ht="18" customHeight="1">
      <c r="A20" s="335"/>
      <c r="B20" s="178">
        <v>221</v>
      </c>
      <c r="C20" s="178"/>
      <c r="D20" s="178"/>
      <c r="E20" s="179" t="s">
        <v>76</v>
      </c>
      <c r="F20" s="72">
        <f t="shared" si="0"/>
        <v>42.57</v>
      </c>
      <c r="G20" s="72">
        <v>42.57</v>
      </c>
      <c r="H20" s="72">
        <v>0</v>
      </c>
      <c r="I20" s="72">
        <v>0</v>
      </c>
      <c r="J20" s="72"/>
    </row>
    <row r="21" spans="1:10" ht="18" customHeight="1">
      <c r="A21" s="335"/>
      <c r="B21" s="178"/>
      <c r="C21" s="178">
        <v>2</v>
      </c>
      <c r="D21" s="178"/>
      <c r="E21" s="179" t="s">
        <v>38</v>
      </c>
      <c r="F21" s="72">
        <f t="shared" si="0"/>
        <v>42.57</v>
      </c>
      <c r="G21" s="72">
        <v>42.57</v>
      </c>
      <c r="H21" s="72">
        <v>0</v>
      </c>
      <c r="I21" s="72">
        <v>0</v>
      </c>
      <c r="J21" s="72"/>
    </row>
    <row r="22" spans="1:10" ht="18" customHeight="1">
      <c r="A22" s="336"/>
      <c r="B22" s="178">
        <v>221</v>
      </c>
      <c r="C22" s="178">
        <v>2</v>
      </c>
      <c r="D22" s="178">
        <v>1</v>
      </c>
      <c r="E22" s="179" t="s">
        <v>39</v>
      </c>
      <c r="F22" s="72">
        <f t="shared" si="0"/>
        <v>42.57</v>
      </c>
      <c r="G22" s="72">
        <v>42.57</v>
      </c>
      <c r="H22" s="72">
        <v>0</v>
      </c>
      <c r="I22" s="72">
        <v>0</v>
      </c>
      <c r="J22" s="72"/>
    </row>
    <row r="23" spans="1:10" ht="18" customHeight="1">
      <c r="A23" s="337" t="s">
        <v>562</v>
      </c>
      <c r="B23" s="249">
        <v>201</v>
      </c>
      <c r="C23" s="249"/>
      <c r="D23" s="249"/>
      <c r="E23" s="250" t="s">
        <v>206</v>
      </c>
      <c r="F23" s="251">
        <v>109.8</v>
      </c>
      <c r="G23" s="252">
        <v>25.43</v>
      </c>
      <c r="H23" s="253">
        <v>8.06</v>
      </c>
      <c r="I23" s="254">
        <v>0.01</v>
      </c>
      <c r="J23" s="255">
        <v>76.3</v>
      </c>
    </row>
    <row r="24" spans="1:10" ht="18" customHeight="1">
      <c r="A24" s="338"/>
      <c r="B24" s="249"/>
      <c r="C24" s="249">
        <v>32</v>
      </c>
      <c r="D24" s="249"/>
      <c r="E24" s="250" t="s">
        <v>207</v>
      </c>
      <c r="F24" s="251">
        <v>109.8</v>
      </c>
      <c r="G24" s="252">
        <v>25.43</v>
      </c>
      <c r="H24" s="253">
        <v>8.06</v>
      </c>
      <c r="I24" s="254">
        <v>0.01</v>
      </c>
      <c r="J24" s="255">
        <v>76.3</v>
      </c>
    </row>
    <row r="25" spans="1:10" ht="18" customHeight="1">
      <c r="A25" s="338"/>
      <c r="B25" s="249">
        <v>201</v>
      </c>
      <c r="C25" s="249">
        <v>32</v>
      </c>
      <c r="D25" s="249">
        <v>2</v>
      </c>
      <c r="E25" s="250" t="s">
        <v>37</v>
      </c>
      <c r="F25" s="251">
        <v>109.8</v>
      </c>
      <c r="G25" s="252">
        <v>25.43</v>
      </c>
      <c r="H25" s="253">
        <v>8.06</v>
      </c>
      <c r="I25" s="254">
        <v>0.01</v>
      </c>
      <c r="J25" s="255">
        <v>76.3</v>
      </c>
    </row>
    <row r="26" spans="1:10" ht="18" customHeight="1">
      <c r="A26" s="338"/>
      <c r="B26" s="249">
        <v>208</v>
      </c>
      <c r="C26" s="249"/>
      <c r="D26" s="249"/>
      <c r="E26" s="250" t="s">
        <v>68</v>
      </c>
      <c r="F26" s="251">
        <v>1.66</v>
      </c>
      <c r="G26" s="252">
        <v>1.66</v>
      </c>
      <c r="H26" s="244"/>
      <c r="I26" s="244"/>
      <c r="J26" s="244"/>
    </row>
    <row r="27" spans="1:10" ht="18" customHeight="1">
      <c r="A27" s="338"/>
      <c r="B27" s="249"/>
      <c r="C27" s="249">
        <v>5</v>
      </c>
      <c r="D27" s="249"/>
      <c r="E27" s="250" t="s">
        <v>31</v>
      </c>
      <c r="F27" s="251">
        <v>1.66</v>
      </c>
      <c r="G27" s="252">
        <v>1.66</v>
      </c>
      <c r="H27" s="244"/>
      <c r="I27" s="244"/>
      <c r="J27" s="244"/>
    </row>
    <row r="28" spans="1:10" ht="18" customHeight="1">
      <c r="A28" s="338"/>
      <c r="B28" s="249">
        <v>208</v>
      </c>
      <c r="C28" s="249">
        <v>5</v>
      </c>
      <c r="D28" s="249">
        <v>5</v>
      </c>
      <c r="E28" s="250" t="s">
        <v>33</v>
      </c>
      <c r="F28" s="251">
        <v>1.66</v>
      </c>
      <c r="G28" s="252">
        <v>1.66</v>
      </c>
      <c r="H28" s="244"/>
      <c r="I28" s="244"/>
      <c r="J28" s="244"/>
    </row>
    <row r="29" spans="1:10" ht="18" customHeight="1">
      <c r="A29" s="338"/>
      <c r="B29" s="249">
        <v>210</v>
      </c>
      <c r="C29" s="249"/>
      <c r="D29" s="249"/>
      <c r="E29" s="250" t="s">
        <v>73</v>
      </c>
      <c r="F29" s="251">
        <v>1.59</v>
      </c>
      <c r="G29" s="252">
        <v>1.59</v>
      </c>
      <c r="H29" s="244"/>
      <c r="I29" s="244"/>
      <c r="J29" s="244"/>
    </row>
    <row r="30" spans="1:10" ht="18" customHeight="1">
      <c r="A30" s="338"/>
      <c r="B30" s="249"/>
      <c r="C30" s="249">
        <v>11</v>
      </c>
      <c r="D30" s="249"/>
      <c r="E30" s="250" t="s">
        <v>34</v>
      </c>
      <c r="F30" s="251">
        <v>1.59</v>
      </c>
      <c r="G30" s="252">
        <v>1.59</v>
      </c>
      <c r="H30" s="244"/>
      <c r="I30" s="244"/>
      <c r="J30" s="244"/>
    </row>
    <row r="31" spans="1:10" ht="18" customHeight="1">
      <c r="A31" s="338"/>
      <c r="B31" s="249">
        <v>210</v>
      </c>
      <c r="C31" s="249">
        <v>11</v>
      </c>
      <c r="D31" s="249">
        <v>2</v>
      </c>
      <c r="E31" s="250" t="s">
        <v>553</v>
      </c>
      <c r="F31" s="251">
        <v>1.59</v>
      </c>
      <c r="G31" s="252">
        <v>1.59</v>
      </c>
      <c r="H31" s="244"/>
      <c r="I31" s="244"/>
      <c r="J31" s="244"/>
    </row>
    <row r="32" spans="1:10" ht="18" customHeight="1">
      <c r="A32" s="338"/>
      <c r="B32" s="249">
        <v>221</v>
      </c>
      <c r="C32" s="249"/>
      <c r="D32" s="249"/>
      <c r="E32" s="250" t="s">
        <v>76</v>
      </c>
      <c r="F32" s="251">
        <v>2.79</v>
      </c>
      <c r="G32" s="252">
        <v>2.79</v>
      </c>
      <c r="H32" s="244"/>
      <c r="I32" s="244"/>
      <c r="J32" s="244"/>
    </row>
    <row r="33" spans="1:10" ht="18" customHeight="1">
      <c r="A33" s="338"/>
      <c r="B33" s="249"/>
      <c r="C33" s="249">
        <v>2</v>
      </c>
      <c r="D33" s="249"/>
      <c r="E33" s="250" t="s">
        <v>38</v>
      </c>
      <c r="F33" s="251">
        <v>2.79</v>
      </c>
      <c r="G33" s="252">
        <v>2.79</v>
      </c>
      <c r="H33" s="244"/>
      <c r="I33" s="244"/>
      <c r="J33" s="244"/>
    </row>
    <row r="34" spans="1:10" ht="18" customHeight="1">
      <c r="A34" s="339"/>
      <c r="B34" s="249">
        <v>221</v>
      </c>
      <c r="C34" s="249">
        <v>2</v>
      </c>
      <c r="D34" s="249">
        <v>1</v>
      </c>
      <c r="E34" s="250" t="s">
        <v>39</v>
      </c>
      <c r="F34" s="251">
        <v>2.79</v>
      </c>
      <c r="G34" s="252">
        <v>2.79</v>
      </c>
      <c r="H34" s="244"/>
      <c r="I34" s="244"/>
      <c r="J34" s="244"/>
    </row>
    <row r="35" spans="1:10" ht="14.25">
      <c r="A35" s="304" t="s">
        <v>78</v>
      </c>
      <c r="B35" s="304"/>
      <c r="C35" s="304"/>
      <c r="D35" s="304"/>
      <c r="E35" s="304"/>
      <c r="F35" s="304"/>
      <c r="G35" s="304"/>
      <c r="H35" s="304"/>
      <c r="I35" s="304"/>
      <c r="J35" s="304"/>
    </row>
  </sheetData>
  <sheetProtection/>
  <mergeCells count="16">
    <mergeCell ref="A1:J1"/>
    <mergeCell ref="I2:J2"/>
    <mergeCell ref="I3:J3"/>
    <mergeCell ref="B4:D4"/>
    <mergeCell ref="F4:J4"/>
    <mergeCell ref="G5:I5"/>
    <mergeCell ref="A35:J35"/>
    <mergeCell ref="A4:A6"/>
    <mergeCell ref="B5:B6"/>
    <mergeCell ref="C5:C6"/>
    <mergeCell ref="D5:D6"/>
    <mergeCell ref="E4:E6"/>
    <mergeCell ref="F5:F6"/>
    <mergeCell ref="J5:J6"/>
    <mergeCell ref="A8:A22"/>
    <mergeCell ref="A23:A34"/>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N114"/>
  <sheetViews>
    <sheetView showGridLines="0" showZeros="0" zoomScalePageLayoutView="0" workbookViewId="0" topLeftCell="A1">
      <selection activeCell="F7" sqref="F7"/>
    </sheetView>
  </sheetViews>
  <sheetFormatPr defaultColWidth="9.33203125" defaultRowHeight="11.25"/>
  <cols>
    <col min="1" max="1" width="12.5" style="42" customWidth="1"/>
    <col min="2" max="2" width="9.33203125" style="42" customWidth="1"/>
    <col min="3" max="3" width="8.5" style="42" customWidth="1"/>
    <col min="4" max="4" width="11" style="42" customWidth="1"/>
    <col min="5" max="5" width="45.33203125" style="42" customWidth="1"/>
    <col min="6" max="6" width="13.33203125" style="42" customWidth="1"/>
    <col min="7" max="7" width="10.66015625" style="42" customWidth="1"/>
    <col min="8" max="8" width="11.66015625" style="42" customWidth="1"/>
    <col min="9" max="9" width="9.83203125" style="42" customWidth="1"/>
    <col min="10" max="10" width="11.66015625" style="42" customWidth="1"/>
    <col min="11" max="11" width="10.16015625" style="42" customWidth="1"/>
    <col min="12" max="16384" width="9.33203125" style="42" customWidth="1"/>
  </cols>
  <sheetData>
    <row r="1" spans="1:14" ht="31.5" customHeight="1">
      <c r="A1" s="332" t="s">
        <v>91</v>
      </c>
      <c r="B1" s="332"/>
      <c r="C1" s="332"/>
      <c r="D1" s="332"/>
      <c r="E1" s="332"/>
      <c r="F1" s="332"/>
      <c r="G1" s="332"/>
      <c r="H1" s="332"/>
      <c r="I1" s="332"/>
      <c r="J1" s="332"/>
      <c r="K1" s="332"/>
      <c r="L1" s="332"/>
      <c r="M1" s="332"/>
      <c r="N1" s="332"/>
    </row>
    <row r="2" spans="13:14" ht="15.75" customHeight="1">
      <c r="M2" s="299" t="s">
        <v>92</v>
      </c>
      <c r="N2" s="299"/>
    </row>
    <row r="3" spans="1:14" ht="18" customHeight="1">
      <c r="A3" s="170" t="s">
        <v>205</v>
      </c>
      <c r="B3" s="100"/>
      <c r="C3" s="100"/>
      <c r="D3" s="100"/>
      <c r="E3" s="100"/>
      <c r="F3" s="100"/>
      <c r="G3" s="100"/>
      <c r="H3" s="100"/>
      <c r="M3" s="344" t="s">
        <v>24</v>
      </c>
      <c r="N3" s="344"/>
    </row>
    <row r="4" spans="1:14" s="41" customFormat="1" ht="21.75" customHeight="1">
      <c r="A4" s="323" t="s">
        <v>46</v>
      </c>
      <c r="B4" s="323" t="s">
        <v>60</v>
      </c>
      <c r="C4" s="323"/>
      <c r="D4" s="323"/>
      <c r="E4" s="331" t="s">
        <v>61</v>
      </c>
      <c r="F4" s="331" t="s">
        <v>90</v>
      </c>
      <c r="G4" s="331"/>
      <c r="H4" s="331"/>
      <c r="I4" s="331"/>
      <c r="J4" s="331"/>
      <c r="K4" s="331"/>
      <c r="L4" s="331"/>
      <c r="M4" s="331"/>
      <c r="N4" s="331"/>
    </row>
    <row r="5" spans="1:14" s="41" customFormat="1" ht="48">
      <c r="A5" s="323"/>
      <c r="B5" s="50" t="s">
        <v>62</v>
      </c>
      <c r="C5" s="50" t="s">
        <v>63</v>
      </c>
      <c r="D5" s="49" t="s">
        <v>64</v>
      </c>
      <c r="E5" s="331"/>
      <c r="F5" s="49" t="s">
        <v>49</v>
      </c>
      <c r="G5" s="32" t="s">
        <v>93</v>
      </c>
      <c r="H5" s="32" t="s">
        <v>94</v>
      </c>
      <c r="I5" s="32" t="s">
        <v>95</v>
      </c>
      <c r="J5" s="32" t="s">
        <v>96</v>
      </c>
      <c r="K5" s="32" t="s">
        <v>605</v>
      </c>
      <c r="L5" s="32" t="s">
        <v>97</v>
      </c>
      <c r="M5" s="32" t="s">
        <v>98</v>
      </c>
      <c r="N5" s="32" t="s">
        <v>99</v>
      </c>
    </row>
    <row r="6" spans="1:14" s="41" customFormat="1" ht="22.5" customHeight="1">
      <c r="A6" s="81"/>
      <c r="B6" s="82"/>
      <c r="C6" s="82"/>
      <c r="D6" s="82"/>
      <c r="E6" s="83" t="s">
        <v>49</v>
      </c>
      <c r="F6" s="84">
        <f>SUM(G6:L6)</f>
        <v>2524.3700000000003</v>
      </c>
      <c r="G6" s="84">
        <f>G7+G76</f>
        <v>561.27</v>
      </c>
      <c r="H6" s="84">
        <f>H23+H92</f>
        <v>1574.63</v>
      </c>
      <c r="I6" s="84">
        <f>I61+I107</f>
        <v>300.67</v>
      </c>
      <c r="J6" s="84">
        <f>SUM(J7:J75)</f>
        <v>0</v>
      </c>
      <c r="K6" s="84">
        <f>K110</f>
        <v>39.9</v>
      </c>
      <c r="L6" s="84">
        <f>L71</f>
        <v>47.9</v>
      </c>
      <c r="M6" s="86"/>
      <c r="N6" s="87"/>
    </row>
    <row r="7" spans="1:14" ht="22.5" customHeight="1">
      <c r="A7" s="308" t="s">
        <v>204</v>
      </c>
      <c r="B7" s="64">
        <v>301</v>
      </c>
      <c r="C7" s="64"/>
      <c r="D7" s="64"/>
      <c r="E7" s="64" t="s">
        <v>268</v>
      </c>
      <c r="F7" s="180">
        <f>G7+H7+I7+J7+L7+M7+N7</f>
        <v>529.8</v>
      </c>
      <c r="G7" s="180">
        <v>529.8</v>
      </c>
      <c r="H7" s="180"/>
      <c r="I7" s="180"/>
      <c r="J7" s="180"/>
      <c r="K7" s="180"/>
      <c r="L7" s="180"/>
      <c r="M7" s="180"/>
      <c r="N7" s="180"/>
    </row>
    <row r="8" spans="1:14" ht="22.5" customHeight="1">
      <c r="A8" s="309"/>
      <c r="B8" s="64"/>
      <c r="C8" s="64">
        <v>30101</v>
      </c>
      <c r="D8" s="64"/>
      <c r="E8" s="64" t="s">
        <v>269</v>
      </c>
      <c r="F8" s="180">
        <f aca="true" t="shared" si="0" ref="F8:F71">G8+H8+I8+J8+L8+M8+N8</f>
        <v>212.28</v>
      </c>
      <c r="G8" s="180">
        <v>212.28</v>
      </c>
      <c r="H8" s="180"/>
      <c r="I8" s="180"/>
      <c r="J8" s="180"/>
      <c r="K8" s="180"/>
      <c r="L8" s="180"/>
      <c r="M8" s="180"/>
      <c r="N8" s="180"/>
    </row>
    <row r="9" spans="1:14" ht="22.5" customHeight="1">
      <c r="A9" s="309"/>
      <c r="B9" s="64" t="s">
        <v>270</v>
      </c>
      <c r="C9" s="64" t="s">
        <v>270</v>
      </c>
      <c r="D9" s="64">
        <v>3010101</v>
      </c>
      <c r="E9" s="64" t="s">
        <v>271</v>
      </c>
      <c r="F9" s="180">
        <f t="shared" si="0"/>
        <v>212.28</v>
      </c>
      <c r="G9" s="180">
        <v>212.28</v>
      </c>
      <c r="H9" s="180"/>
      <c r="I9" s="180"/>
      <c r="J9" s="180"/>
      <c r="K9" s="180"/>
      <c r="L9" s="180"/>
      <c r="M9" s="180"/>
      <c r="N9" s="180"/>
    </row>
    <row r="10" spans="1:14" ht="22.5" customHeight="1">
      <c r="A10" s="309"/>
      <c r="B10" s="64"/>
      <c r="C10" s="64">
        <v>30102</v>
      </c>
      <c r="D10" s="64"/>
      <c r="E10" s="64" t="s">
        <v>272</v>
      </c>
      <c r="F10" s="180">
        <f t="shared" si="0"/>
        <v>157.31</v>
      </c>
      <c r="G10" s="180">
        <v>157.31</v>
      </c>
      <c r="H10" s="180"/>
      <c r="I10" s="180"/>
      <c r="J10" s="180"/>
      <c r="K10" s="180"/>
      <c r="L10" s="180"/>
      <c r="M10" s="180"/>
      <c r="N10" s="180"/>
    </row>
    <row r="11" spans="1:14" ht="22.5" customHeight="1">
      <c r="A11" s="309"/>
      <c r="B11" s="64" t="s">
        <v>270</v>
      </c>
      <c r="C11" s="64" t="s">
        <v>270</v>
      </c>
      <c r="D11" s="64">
        <v>3010201</v>
      </c>
      <c r="E11" s="64" t="s">
        <v>273</v>
      </c>
      <c r="F11" s="180">
        <f t="shared" si="0"/>
        <v>142.31</v>
      </c>
      <c r="G11" s="180">
        <v>142.31</v>
      </c>
      <c r="H11" s="180"/>
      <c r="I11" s="180"/>
      <c r="J11" s="180"/>
      <c r="K11" s="180"/>
      <c r="L11" s="180"/>
      <c r="M11" s="180"/>
      <c r="N11" s="180"/>
    </row>
    <row r="12" spans="1:14" ht="22.5" customHeight="1">
      <c r="A12" s="309"/>
      <c r="B12" s="64" t="s">
        <v>270</v>
      </c>
      <c r="C12" s="64" t="s">
        <v>270</v>
      </c>
      <c r="D12" s="64">
        <v>3010202</v>
      </c>
      <c r="E12" s="64" t="s">
        <v>274</v>
      </c>
      <c r="F12" s="180">
        <f t="shared" si="0"/>
        <v>15</v>
      </c>
      <c r="G12" s="180">
        <v>15</v>
      </c>
      <c r="H12" s="180"/>
      <c r="I12" s="180"/>
      <c r="J12" s="180"/>
      <c r="K12" s="180"/>
      <c r="L12" s="180"/>
      <c r="M12" s="180"/>
      <c r="N12" s="180"/>
    </row>
    <row r="13" spans="1:14" ht="22.5" customHeight="1">
      <c r="A13" s="309"/>
      <c r="B13" s="64"/>
      <c r="C13" s="64">
        <v>30103</v>
      </c>
      <c r="D13" s="64"/>
      <c r="E13" s="64" t="s">
        <v>275</v>
      </c>
      <c r="F13" s="180">
        <f t="shared" si="0"/>
        <v>17.69</v>
      </c>
      <c r="G13" s="180">
        <v>17.69</v>
      </c>
      <c r="H13" s="180"/>
      <c r="I13" s="180"/>
      <c r="J13" s="180"/>
      <c r="K13" s="180"/>
      <c r="L13" s="180"/>
      <c r="M13" s="180"/>
      <c r="N13" s="180"/>
    </row>
    <row r="14" spans="1:14" ht="22.5" customHeight="1">
      <c r="A14" s="309"/>
      <c r="B14" s="64" t="s">
        <v>270</v>
      </c>
      <c r="C14" s="64" t="s">
        <v>270</v>
      </c>
      <c r="D14" s="64">
        <v>3010301</v>
      </c>
      <c r="E14" s="64" t="s">
        <v>276</v>
      </c>
      <c r="F14" s="180">
        <f t="shared" si="0"/>
        <v>17.69</v>
      </c>
      <c r="G14" s="180">
        <v>17.69</v>
      </c>
      <c r="H14" s="180"/>
      <c r="I14" s="180"/>
      <c r="J14" s="180"/>
      <c r="K14" s="180"/>
      <c r="L14" s="180"/>
      <c r="M14" s="180"/>
      <c r="N14" s="180"/>
    </row>
    <row r="15" spans="1:14" ht="22.5" customHeight="1">
      <c r="A15" s="309"/>
      <c r="B15" s="64"/>
      <c r="C15" s="64">
        <v>30108</v>
      </c>
      <c r="D15" s="64"/>
      <c r="E15" s="64" t="s">
        <v>277</v>
      </c>
      <c r="F15" s="180">
        <f t="shared" si="0"/>
        <v>73.36</v>
      </c>
      <c r="G15" s="180">
        <v>73.36</v>
      </c>
      <c r="H15" s="180"/>
      <c r="I15" s="180"/>
      <c r="J15" s="180"/>
      <c r="K15" s="180"/>
      <c r="L15" s="180"/>
      <c r="M15" s="180"/>
      <c r="N15" s="180"/>
    </row>
    <row r="16" spans="1:14" ht="22.5" customHeight="1">
      <c r="A16" s="309"/>
      <c r="B16" s="64" t="s">
        <v>270</v>
      </c>
      <c r="C16" s="64" t="s">
        <v>270</v>
      </c>
      <c r="D16" s="64">
        <v>3010801</v>
      </c>
      <c r="E16" s="64" t="s">
        <v>278</v>
      </c>
      <c r="F16" s="180">
        <f t="shared" si="0"/>
        <v>73.36</v>
      </c>
      <c r="G16" s="180">
        <v>73.36</v>
      </c>
      <c r="H16" s="180"/>
      <c r="I16" s="180"/>
      <c r="J16" s="180"/>
      <c r="K16" s="180"/>
      <c r="L16" s="180"/>
      <c r="M16" s="180"/>
      <c r="N16" s="180"/>
    </row>
    <row r="17" spans="1:14" ht="22.5" customHeight="1">
      <c r="A17" s="309"/>
      <c r="B17" s="64"/>
      <c r="C17" s="64">
        <v>30110</v>
      </c>
      <c r="D17" s="64"/>
      <c r="E17" s="64" t="s">
        <v>279</v>
      </c>
      <c r="F17" s="180">
        <f t="shared" si="0"/>
        <v>26</v>
      </c>
      <c r="G17" s="180">
        <v>26</v>
      </c>
      <c r="H17" s="180"/>
      <c r="I17" s="180"/>
      <c r="J17" s="180"/>
      <c r="K17" s="180"/>
      <c r="L17" s="180"/>
      <c r="M17" s="180"/>
      <c r="N17" s="180"/>
    </row>
    <row r="18" spans="1:14" ht="22.5" customHeight="1">
      <c r="A18" s="309"/>
      <c r="B18" s="64" t="s">
        <v>270</v>
      </c>
      <c r="C18" s="64" t="s">
        <v>270</v>
      </c>
      <c r="D18" s="64">
        <v>3011001</v>
      </c>
      <c r="E18" s="64" t="s">
        <v>280</v>
      </c>
      <c r="F18" s="180">
        <f t="shared" si="0"/>
        <v>26</v>
      </c>
      <c r="G18" s="180">
        <v>26</v>
      </c>
      <c r="H18" s="180"/>
      <c r="I18" s="180"/>
      <c r="J18" s="180"/>
      <c r="K18" s="180"/>
      <c r="L18" s="180"/>
      <c r="M18" s="180"/>
      <c r="N18" s="180"/>
    </row>
    <row r="19" spans="1:14" ht="22.5" customHeight="1">
      <c r="A19" s="309"/>
      <c r="B19" s="64"/>
      <c r="C19" s="64">
        <v>30112</v>
      </c>
      <c r="D19" s="64"/>
      <c r="E19" s="64" t="s">
        <v>281</v>
      </c>
      <c r="F19" s="180">
        <f t="shared" si="0"/>
        <v>0.59</v>
      </c>
      <c r="G19" s="180">
        <v>0.59</v>
      </c>
      <c r="H19" s="180"/>
      <c r="I19" s="180"/>
      <c r="J19" s="180"/>
      <c r="K19" s="180"/>
      <c r="L19" s="180"/>
      <c r="M19" s="180"/>
      <c r="N19" s="180"/>
    </row>
    <row r="20" spans="1:14" ht="22.5" customHeight="1">
      <c r="A20" s="309"/>
      <c r="B20" s="64" t="s">
        <v>270</v>
      </c>
      <c r="C20" s="64" t="s">
        <v>270</v>
      </c>
      <c r="D20" s="64">
        <v>3011205</v>
      </c>
      <c r="E20" s="64" t="s">
        <v>282</v>
      </c>
      <c r="F20" s="180">
        <f t="shared" si="0"/>
        <v>0.59</v>
      </c>
      <c r="G20" s="180">
        <v>0.59</v>
      </c>
      <c r="H20" s="180"/>
      <c r="I20" s="180"/>
      <c r="J20" s="180"/>
      <c r="K20" s="180"/>
      <c r="L20" s="180"/>
      <c r="M20" s="180"/>
      <c r="N20" s="180"/>
    </row>
    <row r="21" spans="1:14" ht="22.5" customHeight="1">
      <c r="A21" s="309"/>
      <c r="B21" s="64"/>
      <c r="C21" s="64">
        <v>30113</v>
      </c>
      <c r="D21" s="64"/>
      <c r="E21" s="64" t="s">
        <v>283</v>
      </c>
      <c r="F21" s="180">
        <f t="shared" si="0"/>
        <v>42.57</v>
      </c>
      <c r="G21" s="180">
        <v>42.57</v>
      </c>
      <c r="H21" s="180"/>
      <c r="I21" s="180"/>
      <c r="J21" s="180"/>
      <c r="K21" s="180"/>
      <c r="L21" s="180"/>
      <c r="M21" s="180"/>
      <c r="N21" s="180"/>
    </row>
    <row r="22" spans="1:14" ht="22.5" customHeight="1">
      <c r="A22" s="309"/>
      <c r="B22" s="64" t="s">
        <v>270</v>
      </c>
      <c r="C22" s="64" t="s">
        <v>270</v>
      </c>
      <c r="D22" s="64">
        <v>3011301</v>
      </c>
      <c r="E22" s="64" t="s">
        <v>284</v>
      </c>
      <c r="F22" s="180">
        <f t="shared" si="0"/>
        <v>42.57</v>
      </c>
      <c r="G22" s="180">
        <v>42.57</v>
      </c>
      <c r="H22" s="180"/>
      <c r="I22" s="180"/>
      <c r="J22" s="180"/>
      <c r="K22" s="180"/>
      <c r="L22" s="180"/>
      <c r="M22" s="180"/>
      <c r="N22" s="180"/>
    </row>
    <row r="23" spans="1:14" ht="22.5" customHeight="1">
      <c r="A23" s="309"/>
      <c r="B23" s="64">
        <v>302</v>
      </c>
      <c r="C23" s="64"/>
      <c r="D23" s="64"/>
      <c r="E23" s="64" t="s">
        <v>285</v>
      </c>
      <c r="F23" s="180">
        <f t="shared" si="0"/>
        <v>1530.17</v>
      </c>
      <c r="G23" s="180"/>
      <c r="H23" s="180">
        <v>1530.17</v>
      </c>
      <c r="I23" s="180"/>
      <c r="J23" s="180"/>
      <c r="K23" s="180"/>
      <c r="L23" s="180"/>
      <c r="M23" s="180"/>
      <c r="N23" s="180"/>
    </row>
    <row r="24" spans="1:14" ht="22.5" customHeight="1">
      <c r="A24" s="309"/>
      <c r="B24" s="64"/>
      <c r="C24" s="64">
        <v>30201</v>
      </c>
      <c r="D24" s="64"/>
      <c r="E24" s="64" t="s">
        <v>286</v>
      </c>
      <c r="F24" s="180">
        <f t="shared" si="0"/>
        <v>52</v>
      </c>
      <c r="G24" s="180"/>
      <c r="H24" s="180">
        <v>52</v>
      </c>
      <c r="I24" s="180"/>
      <c r="J24" s="180"/>
      <c r="K24" s="180"/>
      <c r="L24" s="180"/>
      <c r="M24" s="180"/>
      <c r="N24" s="180"/>
    </row>
    <row r="25" spans="1:14" ht="22.5" customHeight="1">
      <c r="A25" s="309"/>
      <c r="B25" s="64" t="s">
        <v>270</v>
      </c>
      <c r="C25" s="64" t="s">
        <v>270</v>
      </c>
      <c r="D25" s="64">
        <v>3020101</v>
      </c>
      <c r="E25" s="64" t="s">
        <v>287</v>
      </c>
      <c r="F25" s="180">
        <f t="shared" si="0"/>
        <v>17</v>
      </c>
      <c r="G25" s="180"/>
      <c r="H25" s="180">
        <v>17</v>
      </c>
      <c r="I25" s="180"/>
      <c r="J25" s="180"/>
      <c r="K25" s="180"/>
      <c r="L25" s="180"/>
      <c r="M25" s="180"/>
      <c r="N25" s="180"/>
    </row>
    <row r="26" spans="1:14" ht="22.5" customHeight="1">
      <c r="A26" s="309"/>
      <c r="B26" s="64" t="s">
        <v>270</v>
      </c>
      <c r="C26" s="64" t="s">
        <v>270</v>
      </c>
      <c r="D26" s="64">
        <v>3020150</v>
      </c>
      <c r="E26" s="64" t="s">
        <v>288</v>
      </c>
      <c r="F26" s="180">
        <f t="shared" si="0"/>
        <v>35</v>
      </c>
      <c r="G26" s="180"/>
      <c r="H26" s="180">
        <v>35</v>
      </c>
      <c r="I26" s="180"/>
      <c r="J26" s="180"/>
      <c r="K26" s="180"/>
      <c r="L26" s="180"/>
      <c r="M26" s="180"/>
      <c r="N26" s="180"/>
    </row>
    <row r="27" spans="1:14" ht="22.5" customHeight="1">
      <c r="A27" s="309"/>
      <c r="B27" s="64"/>
      <c r="C27" s="64">
        <v>30202</v>
      </c>
      <c r="D27" s="64"/>
      <c r="E27" s="64" t="s">
        <v>289</v>
      </c>
      <c r="F27" s="180">
        <f t="shared" si="0"/>
        <v>36.9</v>
      </c>
      <c r="G27" s="180"/>
      <c r="H27" s="180">
        <v>36.9</v>
      </c>
      <c r="I27" s="180"/>
      <c r="J27" s="180"/>
      <c r="K27" s="180"/>
      <c r="L27" s="180"/>
      <c r="M27" s="180"/>
      <c r="N27" s="180"/>
    </row>
    <row r="28" spans="1:14" ht="22.5" customHeight="1">
      <c r="A28" s="309"/>
      <c r="B28" s="64" t="s">
        <v>270</v>
      </c>
      <c r="C28" s="64" t="s">
        <v>270</v>
      </c>
      <c r="D28" s="64">
        <v>3020250</v>
      </c>
      <c r="E28" s="64" t="s">
        <v>290</v>
      </c>
      <c r="F28" s="180">
        <f t="shared" si="0"/>
        <v>36.9</v>
      </c>
      <c r="G28" s="180"/>
      <c r="H28" s="180">
        <v>36.9</v>
      </c>
      <c r="I28" s="180"/>
      <c r="J28" s="180"/>
      <c r="K28" s="180"/>
      <c r="L28" s="180"/>
      <c r="M28" s="180"/>
      <c r="N28" s="180"/>
    </row>
    <row r="29" spans="1:14" ht="22.5" customHeight="1">
      <c r="A29" s="309"/>
      <c r="B29" s="64"/>
      <c r="C29" s="64">
        <v>30207</v>
      </c>
      <c r="D29" s="64"/>
      <c r="E29" s="64" t="s">
        <v>291</v>
      </c>
      <c r="F29" s="180">
        <f t="shared" si="0"/>
        <v>7.5</v>
      </c>
      <c r="G29" s="180"/>
      <c r="H29" s="180">
        <v>7.5</v>
      </c>
      <c r="I29" s="180"/>
      <c r="J29" s="180"/>
      <c r="K29" s="180"/>
      <c r="L29" s="180"/>
      <c r="M29" s="180"/>
      <c r="N29" s="180"/>
    </row>
    <row r="30" spans="1:14" ht="22.5" customHeight="1">
      <c r="A30" s="309"/>
      <c r="B30" s="64" t="s">
        <v>270</v>
      </c>
      <c r="C30" s="64" t="s">
        <v>270</v>
      </c>
      <c r="D30" s="64">
        <v>3020750</v>
      </c>
      <c r="E30" s="64" t="s">
        <v>292</v>
      </c>
      <c r="F30" s="180">
        <f t="shared" si="0"/>
        <v>7.5</v>
      </c>
      <c r="G30" s="180"/>
      <c r="H30" s="180">
        <v>7.5</v>
      </c>
      <c r="I30" s="180"/>
      <c r="J30" s="180"/>
      <c r="K30" s="180"/>
      <c r="L30" s="180"/>
      <c r="M30" s="180"/>
      <c r="N30" s="180"/>
    </row>
    <row r="31" spans="1:14" ht="22.5" customHeight="1">
      <c r="A31" s="309"/>
      <c r="B31" s="64"/>
      <c r="C31" s="64">
        <v>30208</v>
      </c>
      <c r="D31" s="64"/>
      <c r="E31" s="64" t="s">
        <v>293</v>
      </c>
      <c r="F31" s="180">
        <f t="shared" si="0"/>
        <v>2.18</v>
      </c>
      <c r="G31" s="180"/>
      <c r="H31" s="180">
        <v>2.18</v>
      </c>
      <c r="I31" s="180"/>
      <c r="J31" s="180"/>
      <c r="K31" s="180"/>
      <c r="L31" s="180"/>
      <c r="M31" s="180"/>
      <c r="N31" s="180"/>
    </row>
    <row r="32" spans="1:14" ht="22.5" customHeight="1">
      <c r="A32" s="309"/>
      <c r="B32" s="64" t="s">
        <v>270</v>
      </c>
      <c r="C32" s="64" t="s">
        <v>270</v>
      </c>
      <c r="D32" s="64">
        <v>3020804</v>
      </c>
      <c r="E32" s="64" t="s">
        <v>294</v>
      </c>
      <c r="F32" s="180">
        <f t="shared" si="0"/>
        <v>2.18</v>
      </c>
      <c r="G32" s="180"/>
      <c r="H32" s="180">
        <v>2.18</v>
      </c>
      <c r="I32" s="180"/>
      <c r="J32" s="180"/>
      <c r="K32" s="180"/>
      <c r="L32" s="180"/>
      <c r="M32" s="180"/>
      <c r="N32" s="180"/>
    </row>
    <row r="33" spans="1:14" ht="22.5" customHeight="1">
      <c r="A33" s="309"/>
      <c r="B33" s="64"/>
      <c r="C33" s="64">
        <v>30209</v>
      </c>
      <c r="D33" s="64"/>
      <c r="E33" s="64" t="s">
        <v>295</v>
      </c>
      <c r="F33" s="180">
        <f t="shared" si="0"/>
        <v>0.4</v>
      </c>
      <c r="G33" s="180"/>
      <c r="H33" s="180">
        <v>0.4</v>
      </c>
      <c r="I33" s="180"/>
      <c r="J33" s="180"/>
      <c r="K33" s="180"/>
      <c r="L33" s="180"/>
      <c r="M33" s="180"/>
      <c r="N33" s="180"/>
    </row>
    <row r="34" spans="1:14" ht="22.5" customHeight="1">
      <c r="A34" s="309"/>
      <c r="B34" s="64" t="s">
        <v>270</v>
      </c>
      <c r="C34" s="64" t="s">
        <v>270</v>
      </c>
      <c r="D34" s="64">
        <v>3020901</v>
      </c>
      <c r="E34" s="64" t="s">
        <v>296</v>
      </c>
      <c r="F34" s="180">
        <f t="shared" si="0"/>
        <v>0.4</v>
      </c>
      <c r="G34" s="180"/>
      <c r="H34" s="180">
        <v>0.4</v>
      </c>
      <c r="I34" s="180"/>
      <c r="J34" s="180"/>
      <c r="K34" s="180"/>
      <c r="L34" s="180"/>
      <c r="M34" s="180"/>
      <c r="N34" s="180"/>
    </row>
    <row r="35" spans="1:14" ht="22.5" customHeight="1">
      <c r="A35" s="309"/>
      <c r="B35" s="64"/>
      <c r="C35" s="64">
        <v>30211</v>
      </c>
      <c r="D35" s="64"/>
      <c r="E35" s="64" t="s">
        <v>297</v>
      </c>
      <c r="F35" s="180">
        <f t="shared" si="0"/>
        <v>93.3</v>
      </c>
      <c r="G35" s="180"/>
      <c r="H35" s="180">
        <v>93.3</v>
      </c>
      <c r="I35" s="180"/>
      <c r="J35" s="180"/>
      <c r="K35" s="180"/>
      <c r="L35" s="180"/>
      <c r="M35" s="180"/>
      <c r="N35" s="180"/>
    </row>
    <row r="36" spans="1:14" ht="22.5" customHeight="1">
      <c r="A36" s="309"/>
      <c r="B36" s="64" t="s">
        <v>270</v>
      </c>
      <c r="C36" s="64" t="s">
        <v>270</v>
      </c>
      <c r="D36" s="64">
        <v>3021101</v>
      </c>
      <c r="E36" s="64" t="s">
        <v>298</v>
      </c>
      <c r="F36" s="180">
        <f t="shared" si="0"/>
        <v>6</v>
      </c>
      <c r="G36" s="180"/>
      <c r="H36" s="180">
        <v>6</v>
      </c>
      <c r="I36" s="180"/>
      <c r="J36" s="180"/>
      <c r="K36" s="180"/>
      <c r="L36" s="180"/>
      <c r="M36" s="180"/>
      <c r="N36" s="180"/>
    </row>
    <row r="37" spans="1:14" ht="22.5" customHeight="1">
      <c r="A37" s="309"/>
      <c r="B37" s="64" t="s">
        <v>270</v>
      </c>
      <c r="C37" s="64" t="s">
        <v>270</v>
      </c>
      <c r="D37" s="64">
        <v>3021150</v>
      </c>
      <c r="E37" s="64" t="s">
        <v>299</v>
      </c>
      <c r="F37" s="180">
        <f t="shared" si="0"/>
        <v>87.3</v>
      </c>
      <c r="G37" s="180"/>
      <c r="H37" s="180">
        <v>87.3</v>
      </c>
      <c r="I37" s="180"/>
      <c r="J37" s="180"/>
      <c r="K37" s="180"/>
      <c r="L37" s="180"/>
      <c r="M37" s="180"/>
      <c r="N37" s="180"/>
    </row>
    <row r="38" spans="1:14" ht="22.5" customHeight="1">
      <c r="A38" s="309"/>
      <c r="B38" s="64"/>
      <c r="C38" s="64">
        <v>30213</v>
      </c>
      <c r="D38" s="64"/>
      <c r="E38" s="64" t="s">
        <v>300</v>
      </c>
      <c r="F38" s="180">
        <f t="shared" si="0"/>
        <v>22</v>
      </c>
      <c r="G38" s="180"/>
      <c r="H38" s="180">
        <v>22</v>
      </c>
      <c r="I38" s="180"/>
      <c r="J38" s="180"/>
      <c r="K38" s="180"/>
      <c r="L38" s="180"/>
      <c r="M38" s="180"/>
      <c r="N38" s="180"/>
    </row>
    <row r="39" spans="1:14" ht="22.5" customHeight="1">
      <c r="A39" s="309"/>
      <c r="B39" s="64" t="s">
        <v>270</v>
      </c>
      <c r="C39" s="64" t="s">
        <v>270</v>
      </c>
      <c r="D39" s="64">
        <v>3021350</v>
      </c>
      <c r="E39" s="64" t="s">
        <v>301</v>
      </c>
      <c r="F39" s="180">
        <f t="shared" si="0"/>
        <v>22</v>
      </c>
      <c r="G39" s="180"/>
      <c r="H39" s="180">
        <v>22</v>
      </c>
      <c r="I39" s="180"/>
      <c r="J39" s="180"/>
      <c r="K39" s="180"/>
      <c r="L39" s="180"/>
      <c r="M39" s="180"/>
      <c r="N39" s="180"/>
    </row>
    <row r="40" spans="1:14" ht="22.5" customHeight="1">
      <c r="A40" s="309"/>
      <c r="B40" s="64"/>
      <c r="C40" s="64">
        <v>30214</v>
      </c>
      <c r="D40" s="64"/>
      <c r="E40" s="64" t="s">
        <v>302</v>
      </c>
      <c r="F40" s="180">
        <f t="shared" si="0"/>
        <v>4</v>
      </c>
      <c r="G40" s="180"/>
      <c r="H40" s="180">
        <v>4</v>
      </c>
      <c r="I40" s="180"/>
      <c r="J40" s="180"/>
      <c r="K40" s="180"/>
      <c r="L40" s="180"/>
      <c r="M40" s="180"/>
      <c r="N40" s="180"/>
    </row>
    <row r="41" spans="1:14" ht="22.5" customHeight="1">
      <c r="A41" s="309"/>
      <c r="B41" s="64" t="s">
        <v>270</v>
      </c>
      <c r="C41" s="64" t="s">
        <v>270</v>
      </c>
      <c r="D41" s="64">
        <v>3021450</v>
      </c>
      <c r="E41" s="64" t="s">
        <v>303</v>
      </c>
      <c r="F41" s="180">
        <f t="shared" si="0"/>
        <v>4</v>
      </c>
      <c r="G41" s="180"/>
      <c r="H41" s="180">
        <v>4</v>
      </c>
      <c r="I41" s="180"/>
      <c r="J41" s="180"/>
      <c r="K41" s="180"/>
      <c r="L41" s="180"/>
      <c r="M41" s="180"/>
      <c r="N41" s="180"/>
    </row>
    <row r="42" spans="1:14" ht="22.5" customHeight="1">
      <c r="A42" s="309"/>
      <c r="B42" s="64"/>
      <c r="C42" s="64">
        <v>30215</v>
      </c>
      <c r="D42" s="64"/>
      <c r="E42" s="64" t="s">
        <v>304</v>
      </c>
      <c r="F42" s="180">
        <f t="shared" si="0"/>
        <v>14</v>
      </c>
      <c r="G42" s="180"/>
      <c r="H42" s="180">
        <v>14</v>
      </c>
      <c r="I42" s="180"/>
      <c r="J42" s="180"/>
      <c r="K42" s="180"/>
      <c r="L42" s="180"/>
      <c r="M42" s="180"/>
      <c r="N42" s="180"/>
    </row>
    <row r="43" spans="1:14" ht="22.5" customHeight="1">
      <c r="A43" s="309"/>
      <c r="B43" s="64" t="s">
        <v>270</v>
      </c>
      <c r="C43" s="64" t="s">
        <v>270</v>
      </c>
      <c r="D43" s="64">
        <v>3021501</v>
      </c>
      <c r="E43" s="64" t="s">
        <v>305</v>
      </c>
      <c r="F43" s="180">
        <f t="shared" si="0"/>
        <v>5</v>
      </c>
      <c r="G43" s="180"/>
      <c r="H43" s="180">
        <v>5</v>
      </c>
      <c r="I43" s="180"/>
      <c r="J43" s="180"/>
      <c r="K43" s="180"/>
      <c r="L43" s="180"/>
      <c r="M43" s="180"/>
      <c r="N43" s="180"/>
    </row>
    <row r="44" spans="1:14" ht="22.5" customHeight="1">
      <c r="A44" s="309"/>
      <c r="B44" s="64" t="s">
        <v>270</v>
      </c>
      <c r="C44" s="64" t="s">
        <v>270</v>
      </c>
      <c r="D44" s="64">
        <v>3021550</v>
      </c>
      <c r="E44" s="64" t="s">
        <v>306</v>
      </c>
      <c r="F44" s="180">
        <f t="shared" si="0"/>
        <v>9</v>
      </c>
      <c r="G44" s="180"/>
      <c r="H44" s="180">
        <v>9</v>
      </c>
      <c r="I44" s="180"/>
      <c r="J44" s="180"/>
      <c r="K44" s="180"/>
      <c r="L44" s="180"/>
      <c r="M44" s="180"/>
      <c r="N44" s="180"/>
    </row>
    <row r="45" spans="1:14" ht="22.5" customHeight="1">
      <c r="A45" s="309"/>
      <c r="B45" s="64"/>
      <c r="C45" s="64">
        <v>30216</v>
      </c>
      <c r="D45" s="64"/>
      <c r="E45" s="64" t="s">
        <v>307</v>
      </c>
      <c r="F45" s="180">
        <f t="shared" si="0"/>
        <v>73</v>
      </c>
      <c r="G45" s="180"/>
      <c r="H45" s="180">
        <v>73</v>
      </c>
      <c r="I45" s="180"/>
      <c r="J45" s="180"/>
      <c r="K45" s="180"/>
      <c r="L45" s="180"/>
      <c r="M45" s="180"/>
      <c r="N45" s="180"/>
    </row>
    <row r="46" spans="1:14" ht="22.5" customHeight="1">
      <c r="A46" s="309"/>
      <c r="B46" s="64" t="s">
        <v>270</v>
      </c>
      <c r="C46" s="64" t="s">
        <v>270</v>
      </c>
      <c r="D46" s="64">
        <v>3021650</v>
      </c>
      <c r="E46" s="64" t="s">
        <v>308</v>
      </c>
      <c r="F46" s="180">
        <f t="shared" si="0"/>
        <v>73</v>
      </c>
      <c r="G46" s="180"/>
      <c r="H46" s="180">
        <v>73</v>
      </c>
      <c r="I46" s="180"/>
      <c r="J46" s="180"/>
      <c r="K46" s="180"/>
      <c r="L46" s="180"/>
      <c r="M46" s="180"/>
      <c r="N46" s="180"/>
    </row>
    <row r="47" spans="1:14" ht="22.5" customHeight="1">
      <c r="A47" s="309"/>
      <c r="B47" s="64"/>
      <c r="C47" s="64">
        <v>30217</v>
      </c>
      <c r="D47" s="64"/>
      <c r="E47" s="64" t="s">
        <v>309</v>
      </c>
      <c r="F47" s="180">
        <f t="shared" si="0"/>
        <v>2</v>
      </c>
      <c r="G47" s="180"/>
      <c r="H47" s="180">
        <v>2</v>
      </c>
      <c r="I47" s="180"/>
      <c r="J47" s="180"/>
      <c r="K47" s="180"/>
      <c r="L47" s="180"/>
      <c r="M47" s="180"/>
      <c r="N47" s="180"/>
    </row>
    <row r="48" spans="1:14" ht="22.5" customHeight="1">
      <c r="A48" s="309"/>
      <c r="B48" s="64" t="s">
        <v>270</v>
      </c>
      <c r="C48" s="64" t="s">
        <v>270</v>
      </c>
      <c r="D48" s="64">
        <v>3021750</v>
      </c>
      <c r="E48" s="64" t="s">
        <v>310</v>
      </c>
      <c r="F48" s="180">
        <f t="shared" si="0"/>
        <v>2</v>
      </c>
      <c r="G48" s="180"/>
      <c r="H48" s="180">
        <v>2</v>
      </c>
      <c r="I48" s="180"/>
      <c r="J48" s="180"/>
      <c r="K48" s="180"/>
      <c r="L48" s="180"/>
      <c r="M48" s="180"/>
      <c r="N48" s="180"/>
    </row>
    <row r="49" spans="1:14" ht="22.5" customHeight="1">
      <c r="A49" s="309"/>
      <c r="B49" s="64"/>
      <c r="C49" s="64">
        <v>30226</v>
      </c>
      <c r="D49" s="64"/>
      <c r="E49" s="64" t="s">
        <v>311</v>
      </c>
      <c r="F49" s="180">
        <f t="shared" si="0"/>
        <v>25.9</v>
      </c>
      <c r="G49" s="180"/>
      <c r="H49" s="180">
        <v>25.9</v>
      </c>
      <c r="I49" s="180"/>
      <c r="J49" s="180"/>
      <c r="K49" s="180"/>
      <c r="L49" s="180"/>
      <c r="M49" s="180"/>
      <c r="N49" s="180"/>
    </row>
    <row r="50" spans="1:14" ht="22.5" customHeight="1">
      <c r="A50" s="309"/>
      <c r="B50" s="64" t="s">
        <v>270</v>
      </c>
      <c r="C50" s="64" t="s">
        <v>270</v>
      </c>
      <c r="D50" s="64">
        <v>3022650</v>
      </c>
      <c r="E50" s="64" t="s">
        <v>312</v>
      </c>
      <c r="F50" s="180">
        <f t="shared" si="0"/>
        <v>25.9</v>
      </c>
      <c r="G50" s="180"/>
      <c r="H50" s="180">
        <v>25.9</v>
      </c>
      <c r="I50" s="180"/>
      <c r="J50" s="180"/>
      <c r="K50" s="180"/>
      <c r="L50" s="180"/>
      <c r="M50" s="180"/>
      <c r="N50" s="180"/>
    </row>
    <row r="51" spans="1:14" ht="22.5" customHeight="1">
      <c r="A51" s="309"/>
      <c r="B51" s="64"/>
      <c r="C51" s="64">
        <v>30228</v>
      </c>
      <c r="D51" s="64"/>
      <c r="E51" s="64" t="s">
        <v>313</v>
      </c>
      <c r="F51" s="180">
        <f t="shared" si="0"/>
        <v>4</v>
      </c>
      <c r="G51" s="180"/>
      <c r="H51" s="180">
        <v>4</v>
      </c>
      <c r="I51" s="180"/>
      <c r="J51" s="180"/>
      <c r="K51" s="180"/>
      <c r="L51" s="180"/>
      <c r="M51" s="180"/>
      <c r="N51" s="180"/>
    </row>
    <row r="52" spans="1:14" ht="22.5" customHeight="1">
      <c r="A52" s="309"/>
      <c r="B52" s="64" t="s">
        <v>270</v>
      </c>
      <c r="C52" s="64" t="s">
        <v>270</v>
      </c>
      <c r="D52" s="64">
        <v>3022802</v>
      </c>
      <c r="E52" s="64" t="s">
        <v>314</v>
      </c>
      <c r="F52" s="180">
        <f t="shared" si="0"/>
        <v>4</v>
      </c>
      <c r="G52" s="180"/>
      <c r="H52" s="180">
        <v>4</v>
      </c>
      <c r="I52" s="180"/>
      <c r="J52" s="180"/>
      <c r="K52" s="180"/>
      <c r="L52" s="180"/>
      <c r="M52" s="180"/>
      <c r="N52" s="180"/>
    </row>
    <row r="53" spans="1:14" ht="22.5" customHeight="1">
      <c r="A53" s="309"/>
      <c r="B53" s="64"/>
      <c r="C53" s="64">
        <v>30231</v>
      </c>
      <c r="D53" s="64"/>
      <c r="E53" s="64" t="s">
        <v>315</v>
      </c>
      <c r="F53" s="180">
        <f t="shared" si="0"/>
        <v>9.6</v>
      </c>
      <c r="G53" s="180"/>
      <c r="H53" s="180">
        <v>9.6</v>
      </c>
      <c r="I53" s="180"/>
      <c r="J53" s="180"/>
      <c r="K53" s="180"/>
      <c r="L53" s="180"/>
      <c r="M53" s="180"/>
      <c r="N53" s="180"/>
    </row>
    <row r="54" spans="1:14" ht="22.5" customHeight="1">
      <c r="A54" s="309"/>
      <c r="B54" s="64" t="s">
        <v>270</v>
      </c>
      <c r="C54" s="64" t="s">
        <v>270</v>
      </c>
      <c r="D54" s="64">
        <v>3023101</v>
      </c>
      <c r="E54" s="64" t="s">
        <v>316</v>
      </c>
      <c r="F54" s="180">
        <f t="shared" si="0"/>
        <v>4.6</v>
      </c>
      <c r="G54" s="180"/>
      <c r="H54" s="180">
        <v>4.6</v>
      </c>
      <c r="I54" s="180"/>
      <c r="J54" s="180"/>
      <c r="K54" s="180"/>
      <c r="L54" s="180"/>
      <c r="M54" s="180"/>
      <c r="N54" s="180"/>
    </row>
    <row r="55" spans="1:14" ht="22.5" customHeight="1">
      <c r="A55" s="309"/>
      <c r="B55" s="64" t="s">
        <v>270</v>
      </c>
      <c r="C55" s="64" t="s">
        <v>270</v>
      </c>
      <c r="D55" s="64">
        <v>3023150</v>
      </c>
      <c r="E55" s="64" t="s">
        <v>317</v>
      </c>
      <c r="F55" s="180">
        <f t="shared" si="0"/>
        <v>5</v>
      </c>
      <c r="G55" s="180"/>
      <c r="H55" s="180">
        <v>5</v>
      </c>
      <c r="I55" s="180"/>
      <c r="J55" s="180"/>
      <c r="K55" s="180"/>
      <c r="L55" s="180"/>
      <c r="M55" s="180"/>
      <c r="N55" s="180"/>
    </row>
    <row r="56" spans="1:14" ht="22.5" customHeight="1">
      <c r="A56" s="309"/>
      <c r="B56" s="64"/>
      <c r="C56" s="64">
        <v>30239</v>
      </c>
      <c r="D56" s="64"/>
      <c r="E56" s="64" t="s">
        <v>318</v>
      </c>
      <c r="F56" s="180">
        <f t="shared" si="0"/>
        <v>52.93</v>
      </c>
      <c r="G56" s="180"/>
      <c r="H56" s="180">
        <v>52.93</v>
      </c>
      <c r="I56" s="180"/>
      <c r="J56" s="180"/>
      <c r="K56" s="180"/>
      <c r="L56" s="180"/>
      <c r="M56" s="180"/>
      <c r="N56" s="180"/>
    </row>
    <row r="57" spans="1:14" ht="22.5" customHeight="1">
      <c r="A57" s="309"/>
      <c r="B57" s="64" t="s">
        <v>270</v>
      </c>
      <c r="C57" s="64" t="s">
        <v>270</v>
      </c>
      <c r="D57" s="64">
        <v>3023901</v>
      </c>
      <c r="E57" s="64" t="s">
        <v>319</v>
      </c>
      <c r="F57" s="180">
        <f t="shared" si="0"/>
        <v>52.93</v>
      </c>
      <c r="G57" s="180"/>
      <c r="H57" s="180">
        <v>52.93</v>
      </c>
      <c r="I57" s="180"/>
      <c r="J57" s="180"/>
      <c r="K57" s="180"/>
      <c r="L57" s="180"/>
      <c r="M57" s="180"/>
      <c r="N57" s="180"/>
    </row>
    <row r="58" spans="1:14" ht="22.5" customHeight="1">
      <c r="A58" s="309"/>
      <c r="B58" s="64"/>
      <c r="C58" s="64">
        <v>30299</v>
      </c>
      <c r="D58" s="64"/>
      <c r="E58" s="64" t="s">
        <v>320</v>
      </c>
      <c r="F58" s="180">
        <f t="shared" si="0"/>
        <v>1130.46</v>
      </c>
      <c r="G58" s="180"/>
      <c r="H58" s="180">
        <v>1130.46</v>
      </c>
      <c r="I58" s="180"/>
      <c r="J58" s="180"/>
      <c r="K58" s="180"/>
      <c r="L58" s="180"/>
      <c r="M58" s="180"/>
      <c r="N58" s="180"/>
    </row>
    <row r="59" spans="1:14" ht="22.5" customHeight="1">
      <c r="A59" s="309"/>
      <c r="B59" s="64" t="s">
        <v>270</v>
      </c>
      <c r="C59" s="64" t="s">
        <v>270</v>
      </c>
      <c r="D59" s="64">
        <v>3029902</v>
      </c>
      <c r="E59" s="64" t="s">
        <v>321</v>
      </c>
      <c r="F59" s="180">
        <f t="shared" si="0"/>
        <v>2.16</v>
      </c>
      <c r="G59" s="180"/>
      <c r="H59" s="180">
        <v>2.16</v>
      </c>
      <c r="I59" s="180"/>
      <c r="J59" s="180"/>
      <c r="K59" s="180"/>
      <c r="L59" s="180"/>
      <c r="M59" s="180"/>
      <c r="N59" s="180"/>
    </row>
    <row r="60" spans="1:14" ht="22.5" customHeight="1">
      <c r="A60" s="309"/>
      <c r="B60" s="64" t="s">
        <v>270</v>
      </c>
      <c r="C60" s="64" t="s">
        <v>270</v>
      </c>
      <c r="D60" s="64">
        <v>3029999</v>
      </c>
      <c r="E60" s="64" t="s">
        <v>322</v>
      </c>
      <c r="F60" s="180">
        <f t="shared" si="0"/>
        <v>1128.3</v>
      </c>
      <c r="G60" s="180"/>
      <c r="H60" s="180">
        <v>1128.3</v>
      </c>
      <c r="I60" s="180"/>
      <c r="J60" s="180"/>
      <c r="K60" s="180"/>
      <c r="L60" s="180"/>
      <c r="M60" s="180"/>
      <c r="N60" s="180"/>
    </row>
    <row r="61" spans="1:14" ht="22.5" customHeight="1">
      <c r="A61" s="309"/>
      <c r="B61" s="64">
        <v>303</v>
      </c>
      <c r="C61" s="64"/>
      <c r="D61" s="64"/>
      <c r="E61" s="64" t="s">
        <v>323</v>
      </c>
      <c r="F61" s="180">
        <f t="shared" si="0"/>
        <v>300.66</v>
      </c>
      <c r="G61" s="180"/>
      <c r="H61" s="180"/>
      <c r="I61" s="180">
        <v>300.66</v>
      </c>
      <c r="J61" s="180"/>
      <c r="K61" s="180"/>
      <c r="L61" s="180"/>
      <c r="M61" s="180"/>
      <c r="N61" s="180"/>
    </row>
    <row r="62" spans="1:14" ht="22.5" customHeight="1">
      <c r="A62" s="309"/>
      <c r="B62" s="64"/>
      <c r="C62" s="64">
        <v>30301</v>
      </c>
      <c r="D62" s="64"/>
      <c r="E62" s="64" t="s">
        <v>324</v>
      </c>
      <c r="F62" s="180">
        <f t="shared" si="0"/>
        <v>8.34</v>
      </c>
      <c r="G62" s="180"/>
      <c r="H62" s="180"/>
      <c r="I62" s="180">
        <v>8.34</v>
      </c>
      <c r="J62" s="180"/>
      <c r="K62" s="180"/>
      <c r="L62" s="180"/>
      <c r="M62" s="180"/>
      <c r="N62" s="180"/>
    </row>
    <row r="63" spans="1:14" ht="22.5" customHeight="1">
      <c r="A63" s="309"/>
      <c r="B63" s="64" t="s">
        <v>270</v>
      </c>
      <c r="C63" s="64" t="s">
        <v>270</v>
      </c>
      <c r="D63" s="64">
        <v>3030101</v>
      </c>
      <c r="E63" s="64" t="s">
        <v>325</v>
      </c>
      <c r="F63" s="180">
        <f t="shared" si="0"/>
        <v>8.02</v>
      </c>
      <c r="G63" s="180"/>
      <c r="H63" s="180"/>
      <c r="I63" s="180">
        <v>8.02</v>
      </c>
      <c r="J63" s="180"/>
      <c r="K63" s="180"/>
      <c r="L63" s="180"/>
      <c r="M63" s="180"/>
      <c r="N63" s="180"/>
    </row>
    <row r="64" spans="1:14" ht="22.5" customHeight="1">
      <c r="A64" s="309"/>
      <c r="B64" s="64" t="s">
        <v>270</v>
      </c>
      <c r="C64" s="64" t="s">
        <v>270</v>
      </c>
      <c r="D64" s="64">
        <v>3030102</v>
      </c>
      <c r="E64" s="64" t="s">
        <v>326</v>
      </c>
      <c r="F64" s="180">
        <f t="shared" si="0"/>
        <v>0.32</v>
      </c>
      <c r="G64" s="180"/>
      <c r="H64" s="180"/>
      <c r="I64" s="180">
        <v>0.32</v>
      </c>
      <c r="J64" s="180"/>
      <c r="K64" s="180"/>
      <c r="L64" s="180"/>
      <c r="M64" s="180"/>
      <c r="N64" s="180"/>
    </row>
    <row r="65" spans="1:14" ht="22.5" customHeight="1">
      <c r="A65" s="309"/>
      <c r="B65" s="64"/>
      <c r="C65" s="64">
        <v>30302</v>
      </c>
      <c r="D65" s="64"/>
      <c r="E65" s="64" t="s">
        <v>327</v>
      </c>
      <c r="F65" s="180">
        <f t="shared" si="0"/>
        <v>3.37</v>
      </c>
      <c r="G65" s="180"/>
      <c r="H65" s="180"/>
      <c r="I65" s="180">
        <v>3.37</v>
      </c>
      <c r="J65" s="180"/>
      <c r="K65" s="180"/>
      <c r="L65" s="180"/>
      <c r="M65" s="180"/>
      <c r="N65" s="180"/>
    </row>
    <row r="66" spans="1:14" ht="22.5" customHeight="1">
      <c r="A66" s="309"/>
      <c r="B66" s="64" t="s">
        <v>270</v>
      </c>
      <c r="C66" s="64" t="s">
        <v>270</v>
      </c>
      <c r="D66" s="64">
        <v>3030201</v>
      </c>
      <c r="E66" s="64" t="s">
        <v>328</v>
      </c>
      <c r="F66" s="180">
        <f t="shared" si="0"/>
        <v>0.07</v>
      </c>
      <c r="G66" s="180"/>
      <c r="H66" s="180"/>
      <c r="I66" s="180">
        <v>0.07</v>
      </c>
      <c r="J66" s="180"/>
      <c r="K66" s="180"/>
      <c r="L66" s="180"/>
      <c r="M66" s="180"/>
      <c r="N66" s="180"/>
    </row>
    <row r="67" spans="1:14" ht="22.5" customHeight="1">
      <c r="A67" s="309"/>
      <c r="B67" s="64" t="s">
        <v>270</v>
      </c>
      <c r="C67" s="64" t="s">
        <v>270</v>
      </c>
      <c r="D67" s="64">
        <v>3030202</v>
      </c>
      <c r="E67" s="64" t="s">
        <v>329</v>
      </c>
      <c r="F67" s="180">
        <f t="shared" si="0"/>
        <v>3.3</v>
      </c>
      <c r="G67" s="180"/>
      <c r="H67" s="180"/>
      <c r="I67" s="180">
        <v>3.3</v>
      </c>
      <c r="J67" s="180"/>
      <c r="K67" s="180"/>
      <c r="L67" s="180"/>
      <c r="M67" s="180"/>
      <c r="N67" s="180"/>
    </row>
    <row r="68" spans="1:14" ht="22.5" customHeight="1">
      <c r="A68" s="309"/>
      <c r="B68" s="64"/>
      <c r="C68" s="64">
        <v>30399</v>
      </c>
      <c r="D68" s="64"/>
      <c r="E68" s="64" t="s">
        <v>330</v>
      </c>
      <c r="F68" s="180">
        <f t="shared" si="0"/>
        <v>288.95</v>
      </c>
      <c r="G68" s="180"/>
      <c r="H68" s="180"/>
      <c r="I68" s="180">
        <v>288.95</v>
      </c>
      <c r="J68" s="180"/>
      <c r="K68" s="180"/>
      <c r="L68" s="180"/>
      <c r="M68" s="180"/>
      <c r="N68" s="180"/>
    </row>
    <row r="69" spans="1:14" ht="22.5" customHeight="1">
      <c r="A69" s="309"/>
      <c r="B69" s="64" t="s">
        <v>270</v>
      </c>
      <c r="C69" s="64" t="s">
        <v>270</v>
      </c>
      <c r="D69" s="64">
        <v>3039940</v>
      </c>
      <c r="E69" s="64" t="s">
        <v>331</v>
      </c>
      <c r="F69" s="180">
        <f t="shared" si="0"/>
        <v>0.14</v>
      </c>
      <c r="G69" s="180"/>
      <c r="H69" s="180"/>
      <c r="I69" s="180">
        <v>0.14</v>
      </c>
      <c r="J69" s="180"/>
      <c r="K69" s="180"/>
      <c r="L69" s="180"/>
      <c r="M69" s="180"/>
      <c r="N69" s="180"/>
    </row>
    <row r="70" spans="1:14" ht="22.5" customHeight="1">
      <c r="A70" s="309"/>
      <c r="B70" s="64" t="s">
        <v>270</v>
      </c>
      <c r="C70" s="64" t="s">
        <v>270</v>
      </c>
      <c r="D70" s="64">
        <v>3039990</v>
      </c>
      <c r="E70" s="64" t="s">
        <v>332</v>
      </c>
      <c r="F70" s="180">
        <f t="shared" si="0"/>
        <v>288.81</v>
      </c>
      <c r="G70" s="180"/>
      <c r="H70" s="180"/>
      <c r="I70" s="180">
        <v>288.81</v>
      </c>
      <c r="J70" s="180"/>
      <c r="K70" s="180"/>
      <c r="L70" s="180"/>
      <c r="M70" s="180"/>
      <c r="N70" s="180"/>
    </row>
    <row r="71" spans="1:14" ht="22.5" customHeight="1">
      <c r="A71" s="309"/>
      <c r="B71" s="64">
        <v>310</v>
      </c>
      <c r="C71" s="64"/>
      <c r="D71" s="64"/>
      <c r="E71" s="64" t="s">
        <v>333</v>
      </c>
      <c r="F71" s="180">
        <f t="shared" si="0"/>
        <v>47.9</v>
      </c>
      <c r="G71" s="180"/>
      <c r="H71" s="180"/>
      <c r="I71" s="180"/>
      <c r="J71" s="180"/>
      <c r="K71" s="180"/>
      <c r="L71" s="180">
        <v>47.9</v>
      </c>
      <c r="M71" s="180"/>
      <c r="N71" s="180"/>
    </row>
    <row r="72" spans="1:14" ht="22.5" customHeight="1">
      <c r="A72" s="309"/>
      <c r="B72" s="64"/>
      <c r="C72" s="64">
        <v>31002</v>
      </c>
      <c r="D72" s="64"/>
      <c r="E72" s="64" t="s">
        <v>334</v>
      </c>
      <c r="F72" s="180">
        <f>G72+H72+I72+J72+L72+M72+N72</f>
        <v>17</v>
      </c>
      <c r="G72" s="180"/>
      <c r="H72" s="180"/>
      <c r="I72" s="180"/>
      <c r="J72" s="180"/>
      <c r="K72" s="180"/>
      <c r="L72" s="180">
        <v>17</v>
      </c>
      <c r="M72" s="180"/>
      <c r="N72" s="180"/>
    </row>
    <row r="73" spans="1:14" ht="22.5" customHeight="1">
      <c r="A73" s="309"/>
      <c r="B73" s="64" t="s">
        <v>270</v>
      </c>
      <c r="C73" s="64" t="s">
        <v>270</v>
      </c>
      <c r="D73" s="64">
        <v>31002</v>
      </c>
      <c r="E73" s="64" t="s">
        <v>335</v>
      </c>
      <c r="F73" s="180">
        <f>G73+H73+I73+J73+L73+M73+N73</f>
        <v>17</v>
      </c>
      <c r="G73" s="180"/>
      <c r="H73" s="180"/>
      <c r="I73" s="180"/>
      <c r="J73" s="180"/>
      <c r="K73" s="180"/>
      <c r="L73" s="180">
        <v>17</v>
      </c>
      <c r="M73" s="180"/>
      <c r="N73" s="180"/>
    </row>
    <row r="74" spans="1:14" ht="22.5" customHeight="1">
      <c r="A74" s="309"/>
      <c r="B74" s="64"/>
      <c r="C74" s="64">
        <v>31007</v>
      </c>
      <c r="D74" s="64"/>
      <c r="E74" s="64" t="s">
        <v>336</v>
      </c>
      <c r="F74" s="180">
        <f>G74+H74+I74+J74+L74+M74+N74</f>
        <v>30.9</v>
      </c>
      <c r="G74" s="180"/>
      <c r="H74" s="180"/>
      <c r="I74" s="180"/>
      <c r="J74" s="180"/>
      <c r="K74" s="180"/>
      <c r="L74" s="180">
        <v>30.9</v>
      </c>
      <c r="M74" s="180"/>
      <c r="N74" s="180"/>
    </row>
    <row r="75" spans="1:14" ht="22.5" customHeight="1">
      <c r="A75" s="310"/>
      <c r="B75" s="64" t="s">
        <v>270</v>
      </c>
      <c r="C75" s="64" t="s">
        <v>270</v>
      </c>
      <c r="D75" s="64">
        <v>31007</v>
      </c>
      <c r="E75" s="64" t="s">
        <v>337</v>
      </c>
      <c r="F75" s="180">
        <f>G75+H75+I75+J75+L75+M75+N75</f>
        <v>30.9</v>
      </c>
      <c r="G75" s="180"/>
      <c r="H75" s="180"/>
      <c r="I75" s="180"/>
      <c r="J75" s="180"/>
      <c r="K75" s="180"/>
      <c r="L75" s="180">
        <v>30.9</v>
      </c>
      <c r="M75" s="180"/>
      <c r="N75" s="180"/>
    </row>
    <row r="76" spans="1:14" ht="39.75" customHeight="1">
      <c r="A76" s="337" t="s">
        <v>562</v>
      </c>
      <c r="B76" s="257" t="s">
        <v>212</v>
      </c>
      <c r="C76" s="257"/>
      <c r="D76" s="257"/>
      <c r="E76" s="258" t="s">
        <v>563</v>
      </c>
      <c r="F76" s="259">
        <v>31.47</v>
      </c>
      <c r="G76" s="259">
        <v>31.47</v>
      </c>
      <c r="H76" s="244"/>
      <c r="I76" s="244"/>
      <c r="J76" s="244"/>
      <c r="K76" s="244"/>
      <c r="L76" s="260"/>
      <c r="M76" s="260"/>
      <c r="N76" s="260"/>
    </row>
    <row r="77" spans="1:14" ht="14.25">
      <c r="A77" s="338"/>
      <c r="B77" s="257"/>
      <c r="C77" s="257" t="s">
        <v>213</v>
      </c>
      <c r="D77" s="257"/>
      <c r="E77" s="258" t="s">
        <v>232</v>
      </c>
      <c r="F77" s="259">
        <v>13.71</v>
      </c>
      <c r="G77" s="259">
        <v>13.71</v>
      </c>
      <c r="H77" s="244"/>
      <c r="I77" s="244"/>
      <c r="J77" s="244"/>
      <c r="K77" s="244"/>
      <c r="L77" s="260"/>
      <c r="M77" s="260"/>
      <c r="N77" s="260"/>
    </row>
    <row r="78" spans="1:14" ht="14.25">
      <c r="A78" s="338"/>
      <c r="B78" s="257" t="s">
        <v>70</v>
      </c>
      <c r="C78" s="257" t="s">
        <v>70</v>
      </c>
      <c r="D78" s="257" t="s">
        <v>564</v>
      </c>
      <c r="E78" s="258" t="s">
        <v>233</v>
      </c>
      <c r="F78" s="259">
        <v>13.71</v>
      </c>
      <c r="G78" s="259">
        <v>13.71</v>
      </c>
      <c r="H78" s="244"/>
      <c r="I78" s="244"/>
      <c r="J78" s="244"/>
      <c r="K78" s="244"/>
      <c r="L78" s="260"/>
      <c r="M78" s="260"/>
      <c r="N78" s="260"/>
    </row>
    <row r="79" spans="1:14" ht="14.25">
      <c r="A79" s="338"/>
      <c r="B79" s="257"/>
      <c r="C79" s="257" t="s">
        <v>214</v>
      </c>
      <c r="D79" s="257"/>
      <c r="E79" s="258" t="s">
        <v>234</v>
      </c>
      <c r="F79" s="259">
        <v>10.58</v>
      </c>
      <c r="G79" s="259">
        <v>10.58</v>
      </c>
      <c r="H79" s="244"/>
      <c r="I79" s="244"/>
      <c r="J79" s="244"/>
      <c r="K79" s="244"/>
      <c r="L79" s="260"/>
      <c r="M79" s="260"/>
      <c r="N79" s="260"/>
    </row>
    <row r="80" spans="1:14" ht="14.25">
      <c r="A80" s="338"/>
      <c r="B80" s="257" t="s">
        <v>70</v>
      </c>
      <c r="C80" s="257" t="s">
        <v>70</v>
      </c>
      <c r="D80" s="257" t="s">
        <v>565</v>
      </c>
      <c r="E80" s="258" t="s">
        <v>235</v>
      </c>
      <c r="F80" s="259">
        <v>9.52</v>
      </c>
      <c r="G80" s="259">
        <v>9.52</v>
      </c>
      <c r="H80" s="244"/>
      <c r="I80" s="244"/>
      <c r="J80" s="244"/>
      <c r="K80" s="244"/>
      <c r="L80" s="260"/>
      <c r="M80" s="260"/>
      <c r="N80" s="260"/>
    </row>
    <row r="81" spans="1:14" ht="14.25">
      <c r="A81" s="338"/>
      <c r="B81" s="257" t="s">
        <v>70</v>
      </c>
      <c r="C81" s="257" t="s">
        <v>70</v>
      </c>
      <c r="D81" s="257" t="s">
        <v>566</v>
      </c>
      <c r="E81" s="258" t="s">
        <v>236</v>
      </c>
      <c r="F81" s="259">
        <v>1.06</v>
      </c>
      <c r="G81" s="259">
        <v>1.06</v>
      </c>
      <c r="H81" s="244"/>
      <c r="I81" s="244"/>
      <c r="J81" s="244"/>
      <c r="K81" s="244"/>
      <c r="L81" s="260"/>
      <c r="M81" s="260"/>
      <c r="N81" s="260"/>
    </row>
    <row r="82" spans="1:14" ht="14.25">
      <c r="A82" s="338"/>
      <c r="B82" s="257"/>
      <c r="C82" s="257" t="s">
        <v>215</v>
      </c>
      <c r="D82" s="257"/>
      <c r="E82" s="258" t="s">
        <v>237</v>
      </c>
      <c r="F82" s="259">
        <v>1.14</v>
      </c>
      <c r="G82" s="259">
        <v>1.14</v>
      </c>
      <c r="H82" s="244"/>
      <c r="I82" s="244"/>
      <c r="J82" s="244"/>
      <c r="K82" s="244"/>
      <c r="L82" s="260"/>
      <c r="M82" s="260"/>
      <c r="N82" s="260"/>
    </row>
    <row r="83" spans="1:14" ht="14.25">
      <c r="A83" s="338"/>
      <c r="B83" s="257" t="s">
        <v>70</v>
      </c>
      <c r="C83" s="257" t="s">
        <v>70</v>
      </c>
      <c r="D83" s="257" t="s">
        <v>567</v>
      </c>
      <c r="E83" s="258" t="s">
        <v>238</v>
      </c>
      <c r="F83" s="259">
        <v>1.14</v>
      </c>
      <c r="G83" s="259">
        <v>1.14</v>
      </c>
      <c r="H83" s="244"/>
      <c r="I83" s="244"/>
      <c r="J83" s="244"/>
      <c r="K83" s="244"/>
      <c r="L83" s="260"/>
      <c r="M83" s="260"/>
      <c r="N83" s="260"/>
    </row>
    <row r="84" spans="1:14" ht="14.25">
      <c r="A84" s="338"/>
      <c r="B84" s="257"/>
      <c r="C84" s="257" t="s">
        <v>216</v>
      </c>
      <c r="D84" s="257"/>
      <c r="E84" s="258" t="s">
        <v>239</v>
      </c>
      <c r="F84" s="259">
        <v>1.66</v>
      </c>
      <c r="G84" s="259">
        <v>1.66</v>
      </c>
      <c r="H84" s="244"/>
      <c r="I84" s="244"/>
      <c r="J84" s="244"/>
      <c r="K84" s="244"/>
      <c r="L84" s="260"/>
      <c r="M84" s="260"/>
      <c r="N84" s="260"/>
    </row>
    <row r="85" spans="1:14" ht="14.25">
      <c r="A85" s="338"/>
      <c r="B85" s="257" t="s">
        <v>70</v>
      </c>
      <c r="C85" s="257" t="s">
        <v>70</v>
      </c>
      <c r="D85" s="257" t="s">
        <v>568</v>
      </c>
      <c r="E85" s="258" t="s">
        <v>240</v>
      </c>
      <c r="F85" s="259">
        <v>1.66</v>
      </c>
      <c r="G85" s="259">
        <v>1.66</v>
      </c>
      <c r="H85" s="244"/>
      <c r="I85" s="244"/>
      <c r="J85" s="244"/>
      <c r="K85" s="244"/>
      <c r="L85" s="260"/>
      <c r="M85" s="260"/>
      <c r="N85" s="260"/>
    </row>
    <row r="86" spans="1:14" ht="14.25">
      <c r="A86" s="338"/>
      <c r="B86" s="257"/>
      <c r="C86" s="257" t="s">
        <v>217</v>
      </c>
      <c r="D86" s="257"/>
      <c r="E86" s="258" t="s">
        <v>241</v>
      </c>
      <c r="F86" s="259">
        <v>1.55</v>
      </c>
      <c r="G86" s="259">
        <v>1.55</v>
      </c>
      <c r="H86" s="244"/>
      <c r="I86" s="244"/>
      <c r="J86" s="244"/>
      <c r="K86" s="244"/>
      <c r="L86" s="260"/>
      <c r="M86" s="260"/>
      <c r="N86" s="260"/>
    </row>
    <row r="87" spans="1:14" ht="14.25">
      <c r="A87" s="338"/>
      <c r="B87" s="257" t="s">
        <v>70</v>
      </c>
      <c r="C87" s="257" t="s">
        <v>70</v>
      </c>
      <c r="D87" s="257" t="s">
        <v>569</v>
      </c>
      <c r="E87" s="258" t="s">
        <v>242</v>
      </c>
      <c r="F87" s="259">
        <v>1.55</v>
      </c>
      <c r="G87" s="259">
        <v>1.55</v>
      </c>
      <c r="H87" s="244"/>
      <c r="I87" s="244"/>
      <c r="J87" s="244"/>
      <c r="K87" s="244"/>
      <c r="L87" s="260"/>
      <c r="M87" s="260"/>
      <c r="N87" s="260"/>
    </row>
    <row r="88" spans="1:14" ht="14.25">
      <c r="A88" s="338"/>
      <c r="B88" s="257"/>
      <c r="C88" s="257" t="s">
        <v>218</v>
      </c>
      <c r="D88" s="257"/>
      <c r="E88" s="258" t="s">
        <v>243</v>
      </c>
      <c r="F88" s="259">
        <v>0.04</v>
      </c>
      <c r="G88" s="259">
        <v>0.04</v>
      </c>
      <c r="H88" s="244"/>
      <c r="I88" s="244"/>
      <c r="J88" s="244"/>
      <c r="K88" s="244"/>
      <c r="L88" s="260"/>
      <c r="M88" s="260"/>
      <c r="N88" s="260"/>
    </row>
    <row r="89" spans="1:14" ht="14.25">
      <c r="A89" s="338"/>
      <c r="B89" s="257" t="s">
        <v>70</v>
      </c>
      <c r="C89" s="257" t="s">
        <v>70</v>
      </c>
      <c r="D89" s="257" t="s">
        <v>570</v>
      </c>
      <c r="E89" s="258" t="s">
        <v>244</v>
      </c>
      <c r="F89" s="259">
        <v>0.04</v>
      </c>
      <c r="G89" s="259">
        <v>0.04</v>
      </c>
      <c r="H89" s="260"/>
      <c r="I89" s="260"/>
      <c r="J89" s="260"/>
      <c r="K89" s="260"/>
      <c r="L89" s="260"/>
      <c r="M89" s="260"/>
      <c r="N89" s="260"/>
    </row>
    <row r="90" spans="1:14" ht="14.25">
      <c r="A90" s="338"/>
      <c r="B90" s="257"/>
      <c r="C90" s="257" t="s">
        <v>219</v>
      </c>
      <c r="D90" s="257"/>
      <c r="E90" s="258" t="s">
        <v>245</v>
      </c>
      <c r="F90" s="259">
        <v>2.79</v>
      </c>
      <c r="G90" s="259">
        <v>2.79</v>
      </c>
      <c r="H90" s="261"/>
      <c r="I90" s="261"/>
      <c r="J90" s="261"/>
      <c r="K90" s="261"/>
      <c r="L90" s="261"/>
      <c r="M90" s="261"/>
      <c r="N90" s="261"/>
    </row>
    <row r="91" spans="1:14" ht="14.25">
      <c r="A91" s="338"/>
      <c r="B91" s="257" t="s">
        <v>70</v>
      </c>
      <c r="C91" s="257" t="s">
        <v>70</v>
      </c>
      <c r="D91" s="257" t="s">
        <v>571</v>
      </c>
      <c r="E91" s="258" t="s">
        <v>246</v>
      </c>
      <c r="F91" s="259">
        <v>2.79</v>
      </c>
      <c r="G91" s="259">
        <v>2.79</v>
      </c>
      <c r="H91" s="260"/>
      <c r="I91" s="260"/>
      <c r="J91" s="260"/>
      <c r="K91" s="260"/>
      <c r="L91" s="260"/>
      <c r="M91" s="260"/>
      <c r="N91" s="260"/>
    </row>
    <row r="92" spans="1:14" ht="14.25">
      <c r="A92" s="338"/>
      <c r="B92" s="257" t="s">
        <v>110</v>
      </c>
      <c r="C92" s="257"/>
      <c r="D92" s="257"/>
      <c r="E92" s="258" t="s">
        <v>55</v>
      </c>
      <c r="F92" s="259">
        <v>44.46</v>
      </c>
      <c r="G92" s="260"/>
      <c r="H92" s="259">
        <v>44.46</v>
      </c>
      <c r="I92" s="260"/>
      <c r="J92" s="260"/>
      <c r="K92" s="260"/>
      <c r="L92" s="260"/>
      <c r="M92" s="260"/>
      <c r="N92" s="260"/>
    </row>
    <row r="93" spans="1:14" ht="14.25">
      <c r="A93" s="338"/>
      <c r="B93" s="257"/>
      <c r="C93" s="257" t="s">
        <v>220</v>
      </c>
      <c r="D93" s="257"/>
      <c r="E93" s="258" t="s">
        <v>247</v>
      </c>
      <c r="F93" s="259">
        <v>1.5</v>
      </c>
      <c r="G93" s="260"/>
      <c r="H93" s="259">
        <v>1.5</v>
      </c>
      <c r="I93" s="260"/>
      <c r="J93" s="260"/>
      <c r="K93" s="260"/>
      <c r="L93" s="260"/>
      <c r="M93" s="260"/>
      <c r="N93" s="260"/>
    </row>
    <row r="94" spans="1:14" ht="14.25">
      <c r="A94" s="338"/>
      <c r="B94" s="257" t="s">
        <v>70</v>
      </c>
      <c r="C94" s="257" t="s">
        <v>70</v>
      </c>
      <c r="D94" s="257" t="s">
        <v>375</v>
      </c>
      <c r="E94" s="258" t="s">
        <v>111</v>
      </c>
      <c r="F94" s="259">
        <v>1.5</v>
      </c>
      <c r="G94" s="260"/>
      <c r="H94" s="259">
        <v>1.5</v>
      </c>
      <c r="I94" s="260"/>
      <c r="J94" s="260"/>
      <c r="K94" s="260"/>
      <c r="L94" s="260"/>
      <c r="M94" s="260"/>
      <c r="N94" s="260"/>
    </row>
    <row r="95" spans="1:14" ht="14.25">
      <c r="A95" s="338"/>
      <c r="B95" s="257"/>
      <c r="C95" s="257" t="s">
        <v>572</v>
      </c>
      <c r="D95" s="257"/>
      <c r="E95" s="258" t="s">
        <v>573</v>
      </c>
      <c r="F95" s="259">
        <v>0.45</v>
      </c>
      <c r="G95" s="260"/>
      <c r="H95" s="259">
        <v>0.45</v>
      </c>
      <c r="I95" s="260"/>
      <c r="J95" s="260"/>
      <c r="K95" s="260"/>
      <c r="L95" s="260"/>
      <c r="M95" s="260"/>
      <c r="N95" s="260"/>
    </row>
    <row r="96" spans="1:14" ht="14.25">
      <c r="A96" s="338"/>
      <c r="B96" s="257" t="s">
        <v>70</v>
      </c>
      <c r="C96" s="257" t="s">
        <v>70</v>
      </c>
      <c r="D96" s="257" t="s">
        <v>574</v>
      </c>
      <c r="E96" s="258" t="s">
        <v>575</v>
      </c>
      <c r="F96" s="259">
        <v>0.45</v>
      </c>
      <c r="G96" s="260"/>
      <c r="H96" s="259">
        <v>0.45</v>
      </c>
      <c r="I96" s="260"/>
      <c r="J96" s="260"/>
      <c r="K96" s="260"/>
      <c r="L96" s="260"/>
      <c r="M96" s="260"/>
      <c r="N96" s="260"/>
    </row>
    <row r="97" spans="1:14" ht="14.25">
      <c r="A97" s="338"/>
      <c r="B97" s="257"/>
      <c r="C97" s="257" t="s">
        <v>576</v>
      </c>
      <c r="D97" s="257"/>
      <c r="E97" s="258" t="s">
        <v>577</v>
      </c>
      <c r="F97" s="259">
        <v>0.45</v>
      </c>
      <c r="G97" s="260"/>
      <c r="H97" s="259">
        <v>0.45</v>
      </c>
      <c r="I97" s="260"/>
      <c r="J97" s="260"/>
      <c r="K97" s="260"/>
      <c r="L97" s="260"/>
      <c r="M97" s="260"/>
      <c r="N97" s="260"/>
    </row>
    <row r="98" spans="1:14" ht="14.25">
      <c r="A98" s="338"/>
      <c r="B98" s="257" t="s">
        <v>70</v>
      </c>
      <c r="C98" s="257" t="s">
        <v>70</v>
      </c>
      <c r="D98" s="257" t="s">
        <v>578</v>
      </c>
      <c r="E98" s="258" t="s">
        <v>579</v>
      </c>
      <c r="F98" s="259">
        <v>0.45</v>
      </c>
      <c r="G98" s="260"/>
      <c r="H98" s="259">
        <v>0.45</v>
      </c>
      <c r="I98" s="260"/>
      <c r="J98" s="260"/>
      <c r="K98" s="260"/>
      <c r="L98" s="260"/>
      <c r="M98" s="260"/>
      <c r="N98" s="260"/>
    </row>
    <row r="99" spans="1:14" ht="14.25">
      <c r="A99" s="338"/>
      <c r="B99" s="257"/>
      <c r="C99" s="257" t="s">
        <v>580</v>
      </c>
      <c r="D99" s="257"/>
      <c r="E99" s="258" t="s">
        <v>581</v>
      </c>
      <c r="F99" s="259">
        <v>11</v>
      </c>
      <c r="G99" s="260"/>
      <c r="H99" s="259">
        <v>11</v>
      </c>
      <c r="I99" s="260"/>
      <c r="J99" s="260"/>
      <c r="K99" s="260"/>
      <c r="L99" s="260"/>
      <c r="M99" s="260"/>
      <c r="N99" s="260"/>
    </row>
    <row r="100" spans="1:14" ht="14.25">
      <c r="A100" s="338"/>
      <c r="B100" s="257" t="s">
        <v>70</v>
      </c>
      <c r="C100" s="257" t="s">
        <v>70</v>
      </c>
      <c r="D100" s="257" t="s">
        <v>582</v>
      </c>
      <c r="E100" s="258" t="s">
        <v>583</v>
      </c>
      <c r="F100" s="259">
        <v>11</v>
      </c>
      <c r="G100" s="260"/>
      <c r="H100" s="259">
        <v>11</v>
      </c>
      <c r="I100" s="260"/>
      <c r="J100" s="260"/>
      <c r="K100" s="260"/>
      <c r="L100" s="260"/>
      <c r="M100" s="260"/>
      <c r="N100" s="260"/>
    </row>
    <row r="101" spans="1:14" ht="14.25">
      <c r="A101" s="338"/>
      <c r="B101" s="257"/>
      <c r="C101" s="257" t="s">
        <v>226</v>
      </c>
      <c r="D101" s="257"/>
      <c r="E101" s="258" t="s">
        <v>255</v>
      </c>
      <c r="F101" s="259">
        <v>2.3</v>
      </c>
      <c r="G101" s="260"/>
      <c r="H101" s="259">
        <v>2.3</v>
      </c>
      <c r="I101" s="260"/>
      <c r="J101" s="260"/>
      <c r="K101" s="260"/>
      <c r="L101" s="260"/>
      <c r="M101" s="260"/>
      <c r="N101" s="260"/>
    </row>
    <row r="102" spans="1:14" ht="14.25">
      <c r="A102" s="338"/>
      <c r="B102" s="257" t="s">
        <v>70</v>
      </c>
      <c r="C102" s="257" t="s">
        <v>70</v>
      </c>
      <c r="D102" s="257" t="s">
        <v>381</v>
      </c>
      <c r="E102" s="258" t="s">
        <v>256</v>
      </c>
      <c r="F102" s="259">
        <v>2.3</v>
      </c>
      <c r="G102" s="260"/>
      <c r="H102" s="259">
        <v>2.3</v>
      </c>
      <c r="I102" s="260"/>
      <c r="J102" s="260"/>
      <c r="K102" s="260"/>
      <c r="L102" s="260"/>
      <c r="M102" s="260"/>
      <c r="N102" s="260"/>
    </row>
    <row r="103" spans="1:14" ht="14.25">
      <c r="A103" s="338"/>
      <c r="B103" s="257"/>
      <c r="C103" s="257" t="s">
        <v>227</v>
      </c>
      <c r="D103" s="257"/>
      <c r="E103" s="258" t="s">
        <v>257</v>
      </c>
      <c r="F103" s="259">
        <v>3.36</v>
      </c>
      <c r="G103" s="260"/>
      <c r="H103" s="259">
        <v>3.36</v>
      </c>
      <c r="I103" s="260"/>
      <c r="J103" s="260"/>
      <c r="K103" s="260"/>
      <c r="L103" s="260"/>
      <c r="M103" s="260"/>
      <c r="N103" s="260"/>
    </row>
    <row r="104" spans="1:14" ht="14.25">
      <c r="A104" s="338"/>
      <c r="B104" s="257" t="s">
        <v>70</v>
      </c>
      <c r="C104" s="257" t="s">
        <v>70</v>
      </c>
      <c r="D104" s="257" t="s">
        <v>382</v>
      </c>
      <c r="E104" s="258" t="s">
        <v>115</v>
      </c>
      <c r="F104" s="259">
        <v>3.36</v>
      </c>
      <c r="G104" s="260"/>
      <c r="H104" s="259">
        <v>3.36</v>
      </c>
      <c r="I104" s="260"/>
      <c r="J104" s="260"/>
      <c r="K104" s="260"/>
      <c r="L104" s="260"/>
      <c r="M104" s="260"/>
      <c r="N104" s="260"/>
    </row>
    <row r="105" spans="1:14" ht="14.25">
      <c r="A105" s="338"/>
      <c r="B105" s="257"/>
      <c r="C105" s="257" t="s">
        <v>228</v>
      </c>
      <c r="D105" s="257"/>
      <c r="E105" s="258" t="s">
        <v>258</v>
      </c>
      <c r="F105" s="259">
        <v>25.4</v>
      </c>
      <c r="G105" s="260"/>
      <c r="H105" s="259">
        <v>25.4</v>
      </c>
      <c r="I105" s="260"/>
      <c r="J105" s="260"/>
      <c r="K105" s="260"/>
      <c r="L105" s="260"/>
      <c r="M105" s="260"/>
      <c r="N105" s="260"/>
    </row>
    <row r="106" spans="1:14" ht="14.25">
      <c r="A106" s="338"/>
      <c r="B106" s="257" t="s">
        <v>70</v>
      </c>
      <c r="C106" s="257" t="s">
        <v>70</v>
      </c>
      <c r="D106" s="257" t="s">
        <v>584</v>
      </c>
      <c r="E106" s="258" t="s">
        <v>585</v>
      </c>
      <c r="F106" s="259">
        <v>25.4</v>
      </c>
      <c r="G106" s="260"/>
      <c r="H106" s="259">
        <v>25.4</v>
      </c>
      <c r="I106" s="260"/>
      <c r="J106" s="260"/>
      <c r="K106" s="260"/>
      <c r="L106" s="260"/>
      <c r="M106" s="260"/>
      <c r="N106" s="260"/>
    </row>
    <row r="107" spans="1:14" ht="14.25">
      <c r="A107" s="338"/>
      <c r="B107" s="257" t="s">
        <v>116</v>
      </c>
      <c r="C107" s="257"/>
      <c r="D107" s="257"/>
      <c r="E107" s="258" t="s">
        <v>56</v>
      </c>
      <c r="F107" s="259">
        <v>0.01</v>
      </c>
      <c r="G107" s="260"/>
      <c r="H107" s="260"/>
      <c r="I107" s="259">
        <v>0.01</v>
      </c>
      <c r="J107" s="260"/>
      <c r="K107" s="260"/>
      <c r="L107" s="260"/>
      <c r="M107" s="260"/>
      <c r="N107" s="260"/>
    </row>
    <row r="108" spans="1:14" ht="14.25">
      <c r="A108" s="338"/>
      <c r="B108" s="257"/>
      <c r="C108" s="257" t="s">
        <v>231</v>
      </c>
      <c r="D108" s="257"/>
      <c r="E108" s="258" t="s">
        <v>266</v>
      </c>
      <c r="F108" s="259">
        <v>0.01</v>
      </c>
      <c r="G108" s="260"/>
      <c r="H108" s="260"/>
      <c r="I108" s="259">
        <v>0.01</v>
      </c>
      <c r="J108" s="260"/>
      <c r="K108" s="260"/>
      <c r="L108" s="260"/>
      <c r="M108" s="260"/>
      <c r="N108" s="260"/>
    </row>
    <row r="109" spans="1:14" ht="14.25">
      <c r="A109" s="338"/>
      <c r="B109" s="257" t="s">
        <v>70</v>
      </c>
      <c r="C109" s="257" t="s">
        <v>70</v>
      </c>
      <c r="D109" s="257" t="s">
        <v>586</v>
      </c>
      <c r="E109" s="258" t="s">
        <v>267</v>
      </c>
      <c r="F109" s="259">
        <v>0.01</v>
      </c>
      <c r="G109" s="260"/>
      <c r="H109" s="260"/>
      <c r="I109" s="259">
        <v>0.01</v>
      </c>
      <c r="J109" s="260"/>
      <c r="K109" s="260"/>
      <c r="L109" s="260"/>
      <c r="M109" s="260"/>
      <c r="N109" s="260"/>
    </row>
    <row r="110" spans="1:14" ht="14.25">
      <c r="A110" s="338"/>
      <c r="B110" s="257" t="s">
        <v>587</v>
      </c>
      <c r="C110" s="257"/>
      <c r="D110" s="257"/>
      <c r="E110" s="258" t="s">
        <v>588</v>
      </c>
      <c r="F110" s="259">
        <v>39.9</v>
      </c>
      <c r="G110" s="260"/>
      <c r="H110" s="260"/>
      <c r="I110" s="260"/>
      <c r="J110" s="260"/>
      <c r="K110" s="259">
        <v>39.9</v>
      </c>
      <c r="L110" s="259"/>
      <c r="M110" s="260"/>
      <c r="N110" s="260"/>
    </row>
    <row r="111" spans="1:14" ht="14.25">
      <c r="A111" s="338"/>
      <c r="B111" s="257"/>
      <c r="C111" s="257" t="s">
        <v>589</v>
      </c>
      <c r="D111" s="257"/>
      <c r="E111" s="258" t="s">
        <v>590</v>
      </c>
      <c r="F111" s="259">
        <v>39.9</v>
      </c>
      <c r="G111" s="260"/>
      <c r="H111" s="260"/>
      <c r="I111" s="260"/>
      <c r="J111" s="260"/>
      <c r="K111" s="259">
        <v>39.9</v>
      </c>
      <c r="L111" s="259"/>
      <c r="M111" s="260"/>
      <c r="N111" s="260"/>
    </row>
    <row r="112" spans="1:14" ht="14.25">
      <c r="A112" s="339"/>
      <c r="B112" s="257" t="s">
        <v>70</v>
      </c>
      <c r="C112" s="257" t="s">
        <v>70</v>
      </c>
      <c r="D112" s="257" t="s">
        <v>589</v>
      </c>
      <c r="E112" s="258" t="s">
        <v>591</v>
      </c>
      <c r="F112" s="259">
        <v>39.9</v>
      </c>
      <c r="G112" s="260"/>
      <c r="H112" s="260"/>
      <c r="I112" s="260"/>
      <c r="J112" s="260"/>
      <c r="K112" s="259">
        <v>39.9</v>
      </c>
      <c r="L112" s="259"/>
      <c r="M112" s="260"/>
      <c r="N112" s="260"/>
    </row>
    <row r="113" spans="1:14" ht="12">
      <c r="A113" s="262"/>
      <c r="B113" s="262"/>
      <c r="C113" s="262"/>
      <c r="D113" s="262"/>
      <c r="E113" s="262"/>
      <c r="F113" s="262"/>
      <c r="G113" s="262"/>
      <c r="H113" s="262"/>
      <c r="I113" s="262"/>
      <c r="J113" s="262"/>
      <c r="K113" s="262"/>
      <c r="L113" s="262"/>
      <c r="M113" s="262"/>
      <c r="N113" s="262"/>
    </row>
    <row r="114" spans="1:14" ht="14.25">
      <c r="A114" s="343" t="s">
        <v>100</v>
      </c>
      <c r="B114" s="343"/>
      <c r="C114" s="343"/>
      <c r="D114" s="343"/>
      <c r="E114" s="343"/>
      <c r="F114" s="343"/>
      <c r="G114" s="343"/>
      <c r="H114" s="343"/>
      <c r="I114" s="343"/>
      <c r="J114" s="343"/>
      <c r="K114" s="343"/>
      <c r="L114" s="343"/>
      <c r="M114" s="343"/>
      <c r="N114" s="343"/>
    </row>
  </sheetData>
  <sheetProtection/>
  <mergeCells count="10">
    <mergeCell ref="A114:N114"/>
    <mergeCell ref="A1:N1"/>
    <mergeCell ref="M2:N2"/>
    <mergeCell ref="M3:N3"/>
    <mergeCell ref="B4:D4"/>
    <mergeCell ref="F4:N4"/>
    <mergeCell ref="A4:A5"/>
    <mergeCell ref="E4:E5"/>
    <mergeCell ref="A7:A75"/>
    <mergeCell ref="A76:A112"/>
  </mergeCells>
  <printOptions horizontalCentered="1"/>
  <pageMargins left="0.44" right="0.37"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6"/>
  <sheetViews>
    <sheetView showGridLines="0" showZeros="0" zoomScalePageLayoutView="0" workbookViewId="0" topLeftCell="A4">
      <selection activeCell="H14" sqref="H14"/>
    </sheetView>
  </sheetViews>
  <sheetFormatPr defaultColWidth="9.33203125" defaultRowHeight="11.25"/>
  <cols>
    <col min="1" max="1" width="5.5" style="42" bestFit="1" customWidth="1"/>
    <col min="2" max="2" width="4.33203125" style="42" bestFit="1" customWidth="1"/>
    <col min="3" max="3" width="8.83203125" style="42" customWidth="1"/>
    <col min="4" max="4" width="43.5" style="42" customWidth="1"/>
    <col min="5" max="5" width="11.33203125" style="42" customWidth="1"/>
    <col min="6" max="6" width="12.33203125" style="42" customWidth="1"/>
    <col min="7" max="7" width="13.33203125" style="42" customWidth="1"/>
    <col min="8" max="8" width="15.33203125" style="42" customWidth="1"/>
    <col min="9" max="10" width="9.16015625" style="42" customWidth="1"/>
    <col min="11" max="11" width="12.66015625" style="42" customWidth="1"/>
    <col min="12" max="240" width="9.16015625" style="42" customWidth="1"/>
    <col min="241" max="16384" width="9.33203125" style="42" customWidth="1"/>
  </cols>
  <sheetData>
    <row r="1" spans="1:11" ht="30" customHeight="1">
      <c r="A1" s="332" t="s">
        <v>101</v>
      </c>
      <c r="B1" s="332"/>
      <c r="C1" s="332"/>
      <c r="D1" s="332"/>
      <c r="E1" s="332"/>
      <c r="F1" s="332"/>
      <c r="G1" s="332"/>
      <c r="H1" s="332"/>
      <c r="I1" s="332"/>
      <c r="J1" s="332"/>
      <c r="K1" s="332"/>
    </row>
    <row r="2" spans="1:11" ht="15.75" customHeight="1">
      <c r="A2"/>
      <c r="B2"/>
      <c r="C2"/>
      <c r="D2"/>
      <c r="E2"/>
      <c r="F2"/>
      <c r="G2"/>
      <c r="K2" s="85" t="s">
        <v>102</v>
      </c>
    </row>
    <row r="3" spans="1:11" ht="18" customHeight="1">
      <c r="A3" s="169" t="s">
        <v>205</v>
      </c>
      <c r="B3" s="80"/>
      <c r="C3" s="80"/>
      <c r="D3" s="80"/>
      <c r="E3" s="100"/>
      <c r="F3"/>
      <c r="G3" s="101"/>
      <c r="K3" s="105" t="s">
        <v>24</v>
      </c>
    </row>
    <row r="4" spans="1:11" s="41" customFormat="1" ht="12">
      <c r="A4" s="323" t="s">
        <v>60</v>
      </c>
      <c r="B4" s="323"/>
      <c r="C4" s="323"/>
      <c r="D4" s="315" t="s">
        <v>61</v>
      </c>
      <c r="E4" s="296" t="s">
        <v>82</v>
      </c>
      <c r="F4" s="296"/>
      <c r="G4" s="296"/>
      <c r="H4" s="296"/>
      <c r="I4" s="296"/>
      <c r="J4" s="296"/>
      <c r="K4" s="296"/>
    </row>
    <row r="5" spans="1:11" s="41" customFormat="1" ht="12" customHeight="1">
      <c r="A5" s="329" t="s">
        <v>62</v>
      </c>
      <c r="B5" s="329" t="s">
        <v>63</v>
      </c>
      <c r="C5" s="329" t="s">
        <v>64</v>
      </c>
      <c r="D5" s="316"/>
      <c r="E5" s="296" t="s">
        <v>49</v>
      </c>
      <c r="F5" s="296" t="s">
        <v>29</v>
      </c>
      <c r="G5" s="296"/>
      <c r="H5" s="296" t="s">
        <v>183</v>
      </c>
      <c r="I5" s="296" t="s">
        <v>185</v>
      </c>
      <c r="J5" s="296" t="s">
        <v>187</v>
      </c>
      <c r="K5" s="296" t="s">
        <v>87</v>
      </c>
    </row>
    <row r="6" spans="1:11" s="41" customFormat="1" ht="57.75" customHeight="1">
      <c r="A6" s="330"/>
      <c r="B6" s="330"/>
      <c r="C6" s="330"/>
      <c r="D6" s="317"/>
      <c r="E6" s="296"/>
      <c r="F6" s="65" t="s">
        <v>52</v>
      </c>
      <c r="G6" s="32" t="s">
        <v>53</v>
      </c>
      <c r="H6" s="296"/>
      <c r="I6" s="296"/>
      <c r="J6" s="296"/>
      <c r="K6" s="296"/>
    </row>
    <row r="7" spans="1:11" s="41" customFormat="1" ht="12">
      <c r="A7" s="82"/>
      <c r="B7" s="82"/>
      <c r="C7" s="82"/>
      <c r="D7" s="83" t="s">
        <v>49</v>
      </c>
      <c r="E7" s="211">
        <f>E8+E13+E17+E21</f>
        <v>675.4599999999999</v>
      </c>
      <c r="F7" s="211">
        <f>F8+F13+F17+F21</f>
        <v>675.4599999999999</v>
      </c>
      <c r="G7" s="32"/>
      <c r="H7" s="32"/>
      <c r="I7" s="32"/>
      <c r="J7" s="32"/>
      <c r="K7" s="32"/>
    </row>
    <row r="8" spans="1:11" ht="18" customHeight="1">
      <c r="A8" s="181" t="s">
        <v>209</v>
      </c>
      <c r="B8" s="181"/>
      <c r="C8" s="181"/>
      <c r="D8" s="182" t="s">
        <v>206</v>
      </c>
      <c r="E8" s="265">
        <f>33.5+479.53</f>
        <v>513.03</v>
      </c>
      <c r="F8" s="265">
        <f>33.5+479.53</f>
        <v>513.03</v>
      </c>
      <c r="G8" s="72"/>
      <c r="H8" s="58"/>
      <c r="I8" s="58"/>
      <c r="J8" s="58"/>
      <c r="K8" s="58"/>
    </row>
    <row r="9" spans="1:11" ht="18" customHeight="1">
      <c r="A9" s="181"/>
      <c r="B9" s="263" t="s">
        <v>210</v>
      </c>
      <c r="C9" s="263"/>
      <c r="D9" s="264" t="s">
        <v>207</v>
      </c>
      <c r="E9" s="265">
        <v>33.5</v>
      </c>
      <c r="F9" s="265">
        <v>33.5</v>
      </c>
      <c r="G9" s="72"/>
      <c r="H9" s="58"/>
      <c r="I9" s="58"/>
      <c r="J9" s="58"/>
      <c r="K9" s="58"/>
    </row>
    <row r="10" spans="1:11" ht="18" customHeight="1">
      <c r="A10" s="181"/>
      <c r="B10" s="263" t="s">
        <v>70</v>
      </c>
      <c r="C10" s="263" t="s">
        <v>71</v>
      </c>
      <c r="D10" s="264" t="s">
        <v>37</v>
      </c>
      <c r="E10" s="265">
        <v>33.5</v>
      </c>
      <c r="F10" s="265">
        <v>33.5</v>
      </c>
      <c r="G10" s="72"/>
      <c r="H10" s="58"/>
      <c r="I10" s="58"/>
      <c r="J10" s="58"/>
      <c r="K10" s="58"/>
    </row>
    <row r="11" spans="1:11" ht="18" customHeight="1">
      <c r="A11" s="181"/>
      <c r="B11" s="181" t="s">
        <v>211</v>
      </c>
      <c r="C11" s="181"/>
      <c r="D11" s="182" t="s">
        <v>208</v>
      </c>
      <c r="E11" s="265">
        <v>479.53</v>
      </c>
      <c r="F11" s="265">
        <v>479.53</v>
      </c>
      <c r="G11" s="72"/>
      <c r="H11" s="58"/>
      <c r="I11" s="58"/>
      <c r="J11" s="58"/>
      <c r="K11" s="58"/>
    </row>
    <row r="12" spans="1:11" ht="18" customHeight="1">
      <c r="A12" s="181" t="s">
        <v>70</v>
      </c>
      <c r="B12" s="181" t="s">
        <v>70</v>
      </c>
      <c r="C12" s="181" t="s">
        <v>77</v>
      </c>
      <c r="D12" s="182" t="s">
        <v>36</v>
      </c>
      <c r="E12" s="265">
        <v>479.53</v>
      </c>
      <c r="F12" s="265">
        <v>479.53</v>
      </c>
      <c r="G12" s="72"/>
      <c r="H12" s="58"/>
      <c r="I12" s="58"/>
      <c r="J12" s="58"/>
      <c r="K12" s="58"/>
    </row>
    <row r="13" spans="1:11" ht="18" customHeight="1">
      <c r="A13" s="181" t="s">
        <v>67</v>
      </c>
      <c r="B13" s="181"/>
      <c r="C13" s="181"/>
      <c r="D13" s="182" t="s">
        <v>68</v>
      </c>
      <c r="E13" s="265">
        <f>1.66+87.23</f>
        <v>88.89</v>
      </c>
      <c r="F13" s="265">
        <f>1.66+87.23</f>
        <v>88.89</v>
      </c>
      <c r="G13" s="72"/>
      <c r="H13" s="58"/>
      <c r="I13" s="58"/>
      <c r="J13" s="58"/>
      <c r="K13" s="58"/>
    </row>
    <row r="14" spans="1:11" ht="18" customHeight="1">
      <c r="A14" s="181"/>
      <c r="B14" s="181" t="s">
        <v>69</v>
      </c>
      <c r="C14" s="181"/>
      <c r="D14" s="182" t="s">
        <v>31</v>
      </c>
      <c r="E14" s="265">
        <f>1.66+87.23</f>
        <v>88.89</v>
      </c>
      <c r="F14" s="265">
        <f>1.66+87.23</f>
        <v>88.89</v>
      </c>
      <c r="G14" s="72"/>
      <c r="H14" s="58"/>
      <c r="I14" s="58"/>
      <c r="J14" s="58"/>
      <c r="K14" s="58"/>
    </row>
    <row r="15" spans="1:11" ht="18" customHeight="1">
      <c r="A15" s="181" t="s">
        <v>70</v>
      </c>
      <c r="B15" s="181" t="s">
        <v>70</v>
      </c>
      <c r="C15" s="181" t="s">
        <v>77</v>
      </c>
      <c r="D15" s="182" t="s">
        <v>32</v>
      </c>
      <c r="E15" s="265">
        <v>13.87</v>
      </c>
      <c r="F15" s="265">
        <v>13.87</v>
      </c>
      <c r="G15" s="72"/>
      <c r="H15" s="58"/>
      <c r="I15" s="58"/>
      <c r="J15" s="58"/>
      <c r="K15" s="58"/>
    </row>
    <row r="16" spans="1:11" ht="18" customHeight="1">
      <c r="A16" s="181" t="s">
        <v>70</v>
      </c>
      <c r="B16" s="181" t="s">
        <v>70</v>
      </c>
      <c r="C16" s="181" t="s">
        <v>69</v>
      </c>
      <c r="D16" s="182" t="s">
        <v>33</v>
      </c>
      <c r="E16" s="265">
        <f>1.66+73.36</f>
        <v>75.02</v>
      </c>
      <c r="F16" s="265">
        <f>1.66+73.36</f>
        <v>75.02</v>
      </c>
      <c r="G16" s="72"/>
      <c r="H16" s="58"/>
      <c r="I16" s="58"/>
      <c r="J16" s="58"/>
      <c r="K16" s="58"/>
    </row>
    <row r="17" spans="1:11" ht="18" customHeight="1">
      <c r="A17" s="181" t="s">
        <v>72</v>
      </c>
      <c r="B17" s="181"/>
      <c r="C17" s="181"/>
      <c r="D17" s="182" t="s">
        <v>73</v>
      </c>
      <c r="E17" s="265">
        <f>1.59+26.59</f>
        <v>28.18</v>
      </c>
      <c r="F17" s="265">
        <f>1.59+26.59</f>
        <v>28.18</v>
      </c>
      <c r="G17" s="72"/>
      <c r="H17" s="58"/>
      <c r="I17" s="58"/>
      <c r="J17" s="58"/>
      <c r="K17" s="58"/>
    </row>
    <row r="18" spans="1:11" ht="18" customHeight="1">
      <c r="A18" s="181"/>
      <c r="B18" s="181" t="s">
        <v>74</v>
      </c>
      <c r="C18" s="181"/>
      <c r="D18" s="182" t="s">
        <v>34</v>
      </c>
      <c r="E18" s="265">
        <f>1.59+26.59</f>
        <v>28.18</v>
      </c>
      <c r="F18" s="265">
        <f>1.59+26.59</f>
        <v>28.18</v>
      </c>
      <c r="G18" s="72"/>
      <c r="H18" s="58"/>
      <c r="I18" s="58"/>
      <c r="J18" s="58"/>
      <c r="K18" s="58"/>
    </row>
    <row r="19" spans="1:11" ht="18" customHeight="1">
      <c r="A19" s="181" t="s">
        <v>70</v>
      </c>
      <c r="B19" s="181" t="s">
        <v>70</v>
      </c>
      <c r="C19" s="181" t="s">
        <v>77</v>
      </c>
      <c r="D19" s="182" t="s">
        <v>35</v>
      </c>
      <c r="E19" s="265">
        <v>26.59</v>
      </c>
      <c r="F19" s="265">
        <v>26.59</v>
      </c>
      <c r="G19" s="72"/>
      <c r="H19" s="58"/>
      <c r="I19" s="58"/>
      <c r="J19" s="58"/>
      <c r="K19" s="58"/>
    </row>
    <row r="20" spans="1:11" ht="18" customHeight="1">
      <c r="A20" s="181"/>
      <c r="B20" s="181"/>
      <c r="C20" s="263" t="s">
        <v>71</v>
      </c>
      <c r="D20" s="264" t="s">
        <v>553</v>
      </c>
      <c r="E20" s="265">
        <v>1.59</v>
      </c>
      <c r="F20" s="265">
        <v>1.59</v>
      </c>
      <c r="G20" s="72"/>
      <c r="H20" s="58"/>
      <c r="I20" s="58"/>
      <c r="J20" s="58"/>
      <c r="K20" s="58"/>
    </row>
    <row r="21" spans="1:11" ht="18" customHeight="1">
      <c r="A21" s="181" t="s">
        <v>75</v>
      </c>
      <c r="B21" s="181"/>
      <c r="C21" s="181"/>
      <c r="D21" s="182" t="s">
        <v>76</v>
      </c>
      <c r="E21" s="265">
        <f aca="true" t="shared" si="0" ref="E21:F23">2.79+42.57</f>
        <v>45.36</v>
      </c>
      <c r="F21" s="265">
        <f t="shared" si="0"/>
        <v>45.36</v>
      </c>
      <c r="G21" s="72"/>
      <c r="H21" s="58"/>
      <c r="I21" s="58"/>
      <c r="J21" s="58"/>
      <c r="K21" s="58"/>
    </row>
    <row r="22" spans="1:11" ht="18" customHeight="1">
      <c r="A22" s="181"/>
      <c r="B22" s="181" t="s">
        <v>71</v>
      </c>
      <c r="C22" s="181"/>
      <c r="D22" s="182" t="s">
        <v>38</v>
      </c>
      <c r="E22" s="265">
        <f t="shared" si="0"/>
        <v>45.36</v>
      </c>
      <c r="F22" s="265">
        <f t="shared" si="0"/>
        <v>45.36</v>
      </c>
      <c r="G22" s="72"/>
      <c r="H22" s="58"/>
      <c r="I22" s="58"/>
      <c r="J22" s="58"/>
      <c r="K22" s="58"/>
    </row>
    <row r="23" spans="1:11" ht="18" customHeight="1">
      <c r="A23" s="181" t="s">
        <v>70</v>
      </c>
      <c r="B23" s="181" t="s">
        <v>70</v>
      </c>
      <c r="C23" s="181" t="s">
        <v>77</v>
      </c>
      <c r="D23" s="182" t="s">
        <v>39</v>
      </c>
      <c r="E23" s="265">
        <f t="shared" si="0"/>
        <v>45.36</v>
      </c>
      <c r="F23" s="265">
        <f t="shared" si="0"/>
        <v>45.36</v>
      </c>
      <c r="G23" s="72"/>
      <c r="H23" s="58"/>
      <c r="I23" s="58"/>
      <c r="J23" s="58"/>
      <c r="K23" s="58"/>
    </row>
    <row r="24" spans="1:11" ht="18" customHeight="1">
      <c r="A24" s="103"/>
      <c r="B24" s="103"/>
      <c r="C24" s="103"/>
      <c r="D24" s="104"/>
      <c r="E24" s="72"/>
      <c r="F24" s="98"/>
      <c r="G24" s="72"/>
      <c r="H24" s="58"/>
      <c r="I24" s="58"/>
      <c r="J24" s="58"/>
      <c r="K24" s="58"/>
    </row>
    <row r="25" spans="1:8" ht="17.25" customHeight="1">
      <c r="A25" s="42" t="s">
        <v>79</v>
      </c>
      <c r="B25"/>
      <c r="C25"/>
      <c r="D25"/>
      <c r="E25"/>
      <c r="F25"/>
      <c r="G25"/>
      <c r="H25"/>
    </row>
    <row r="26" spans="1:12" ht="51" customHeight="1">
      <c r="A26" s="345" t="s">
        <v>103</v>
      </c>
      <c r="B26" s="345"/>
      <c r="C26" s="345"/>
      <c r="D26" s="345"/>
      <c r="E26" s="345"/>
      <c r="F26" s="345"/>
      <c r="G26" s="345"/>
      <c r="H26" s="345"/>
      <c r="I26" s="345"/>
      <c r="J26" s="345"/>
      <c r="K26" s="345"/>
      <c r="L26" s="345"/>
    </row>
  </sheetData>
  <sheetProtection/>
  <mergeCells count="14">
    <mergeCell ref="H5:H6"/>
    <mergeCell ref="I5:I6"/>
    <mergeCell ref="J5:J6"/>
    <mergeCell ref="K5:K6"/>
    <mergeCell ref="A1:K1"/>
    <mergeCell ref="A4:C4"/>
    <mergeCell ref="E4:K4"/>
    <mergeCell ref="F5:G5"/>
    <mergeCell ref="A26:L26"/>
    <mergeCell ref="A5:A6"/>
    <mergeCell ref="B5:B6"/>
    <mergeCell ref="C5:C6"/>
    <mergeCell ref="D4:D6"/>
    <mergeCell ref="E5:E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57"/>
  <sheetViews>
    <sheetView showGridLines="0" showZeros="0" zoomScalePageLayoutView="0" workbookViewId="0" topLeftCell="A25">
      <selection activeCell="E34" sqref="E34"/>
    </sheetView>
  </sheetViews>
  <sheetFormatPr defaultColWidth="9.33203125" defaultRowHeight="12.75" customHeight="1"/>
  <cols>
    <col min="1" max="2" width="7.33203125" style="92" customWidth="1"/>
    <col min="3" max="3" width="54.33203125" style="0" customWidth="1"/>
    <col min="4" max="6" width="16" style="0" customWidth="1"/>
  </cols>
  <sheetData>
    <row r="1" spans="1:6" ht="24.75" customHeight="1">
      <c r="A1" s="346" t="s">
        <v>104</v>
      </c>
      <c r="B1" s="346"/>
      <c r="C1" s="346"/>
      <c r="D1" s="346"/>
      <c r="E1" s="346"/>
      <c r="F1" s="346"/>
    </row>
    <row r="2" spans="1:6" ht="15.75" customHeight="1">
      <c r="A2" s="59"/>
      <c r="B2" s="59"/>
      <c r="C2" s="59"/>
      <c r="D2" s="59"/>
      <c r="F2" s="85" t="s">
        <v>105</v>
      </c>
    </row>
    <row r="3" spans="1:6" s="42" customFormat="1" ht="15.75" customHeight="1">
      <c r="A3" s="347" t="s">
        <v>205</v>
      </c>
      <c r="B3" s="348"/>
      <c r="C3" s="349"/>
      <c r="D3" s="93"/>
      <c r="F3" s="85" t="s">
        <v>24</v>
      </c>
    </row>
    <row r="4" spans="1:6" s="41" customFormat="1" ht="12" customHeight="1">
      <c r="A4" s="350" t="s">
        <v>60</v>
      </c>
      <c r="B4" s="350"/>
      <c r="C4" s="331" t="s">
        <v>61</v>
      </c>
      <c r="D4" s="340" t="s">
        <v>106</v>
      </c>
      <c r="E4" s="341"/>
      <c r="F4" s="342"/>
    </row>
    <row r="5" spans="1:6" s="41" customFormat="1" ht="12" customHeight="1">
      <c r="A5" s="94" t="s">
        <v>62</v>
      </c>
      <c r="B5" s="94" t="s">
        <v>63</v>
      </c>
      <c r="C5" s="331"/>
      <c r="D5" s="49" t="s">
        <v>49</v>
      </c>
      <c r="E5" s="49" t="s">
        <v>107</v>
      </c>
      <c r="F5" s="49" t="s">
        <v>108</v>
      </c>
    </row>
    <row r="6" spans="1:6" s="41" customFormat="1" ht="12" customHeight="1">
      <c r="A6" s="94"/>
      <c r="B6" s="94"/>
      <c r="C6" s="49" t="s">
        <v>109</v>
      </c>
      <c r="D6" s="186">
        <f>D7+D23+D46</f>
        <v>675.46</v>
      </c>
      <c r="E6" s="95">
        <f>E7+E46</f>
        <v>573.13</v>
      </c>
      <c r="F6" s="187">
        <f>F23</f>
        <v>102.33</v>
      </c>
    </row>
    <row r="7" spans="1:6" s="42" customFormat="1" ht="12" customHeight="1">
      <c r="A7" s="183" t="s">
        <v>212</v>
      </c>
      <c r="B7" s="183"/>
      <c r="C7" s="184" t="s">
        <v>54</v>
      </c>
      <c r="D7" s="185">
        <v>561.27</v>
      </c>
      <c r="E7" s="185">
        <v>561.27</v>
      </c>
      <c r="F7" s="58">
        <v>0</v>
      </c>
    </row>
    <row r="8" spans="1:6" s="42" customFormat="1" ht="12" customHeight="1">
      <c r="A8" s="183"/>
      <c r="B8" s="183" t="s">
        <v>213</v>
      </c>
      <c r="C8" s="184" t="s">
        <v>232</v>
      </c>
      <c r="D8" s="185">
        <v>225.99</v>
      </c>
      <c r="E8" s="185">
        <v>225.99</v>
      </c>
      <c r="F8" s="54">
        <v>0</v>
      </c>
    </row>
    <row r="9" spans="1:6" s="42" customFormat="1" ht="12" customHeight="1">
      <c r="A9" s="183" t="s">
        <v>70</v>
      </c>
      <c r="B9" s="183" t="s">
        <v>70</v>
      </c>
      <c r="C9" s="184" t="s">
        <v>233</v>
      </c>
      <c r="D9" s="185">
        <v>225.99</v>
      </c>
      <c r="E9" s="185">
        <v>225.99</v>
      </c>
      <c r="F9" s="54">
        <v>0</v>
      </c>
    </row>
    <row r="10" spans="1:6" s="42" customFormat="1" ht="12" customHeight="1">
      <c r="A10" s="183"/>
      <c r="B10" s="183" t="s">
        <v>214</v>
      </c>
      <c r="C10" s="184" t="s">
        <v>234</v>
      </c>
      <c r="D10" s="185">
        <v>167.89000000000001</v>
      </c>
      <c r="E10" s="185">
        <v>167.89000000000001</v>
      </c>
      <c r="F10" s="54">
        <v>0</v>
      </c>
    </row>
    <row r="11" spans="1:6" s="42" customFormat="1" ht="12" customHeight="1">
      <c r="A11" s="183" t="s">
        <v>70</v>
      </c>
      <c r="B11" s="183" t="s">
        <v>70</v>
      </c>
      <c r="C11" s="184" t="s">
        <v>235</v>
      </c>
      <c r="D11" s="185">
        <v>151.83</v>
      </c>
      <c r="E11" s="185">
        <v>151.83</v>
      </c>
      <c r="F11" s="54">
        <v>0</v>
      </c>
    </row>
    <row r="12" spans="1:6" s="42" customFormat="1" ht="12" customHeight="1">
      <c r="A12" s="183" t="s">
        <v>70</v>
      </c>
      <c r="B12" s="183" t="s">
        <v>70</v>
      </c>
      <c r="C12" s="184" t="s">
        <v>236</v>
      </c>
      <c r="D12" s="185">
        <v>16.06</v>
      </c>
      <c r="E12" s="185">
        <v>16.06</v>
      </c>
      <c r="F12" s="54">
        <v>0</v>
      </c>
    </row>
    <row r="13" spans="1:6" s="42" customFormat="1" ht="12" customHeight="1">
      <c r="A13" s="183"/>
      <c r="B13" s="183" t="s">
        <v>215</v>
      </c>
      <c r="C13" s="184" t="s">
        <v>237</v>
      </c>
      <c r="D13" s="185">
        <v>18.830000000000002</v>
      </c>
      <c r="E13" s="185">
        <v>18.830000000000002</v>
      </c>
      <c r="F13" s="54">
        <v>0</v>
      </c>
    </row>
    <row r="14" spans="1:6" s="42" customFormat="1" ht="12" customHeight="1">
      <c r="A14" s="183" t="s">
        <v>70</v>
      </c>
      <c r="B14" s="183" t="s">
        <v>70</v>
      </c>
      <c r="C14" s="184" t="s">
        <v>238</v>
      </c>
      <c r="D14" s="185">
        <v>18.830000000000002</v>
      </c>
      <c r="E14" s="185">
        <v>18.830000000000002</v>
      </c>
      <c r="F14" s="54">
        <v>0</v>
      </c>
    </row>
    <row r="15" spans="1:6" s="42" customFormat="1" ht="12" customHeight="1">
      <c r="A15" s="183"/>
      <c r="B15" s="183" t="s">
        <v>216</v>
      </c>
      <c r="C15" s="184" t="s">
        <v>239</v>
      </c>
      <c r="D15" s="185">
        <v>75.02</v>
      </c>
      <c r="E15" s="185">
        <v>75.02</v>
      </c>
      <c r="F15" s="54">
        <v>0</v>
      </c>
    </row>
    <row r="16" spans="1:6" s="42" customFormat="1" ht="12" customHeight="1">
      <c r="A16" s="183" t="s">
        <v>70</v>
      </c>
      <c r="B16" s="183" t="s">
        <v>70</v>
      </c>
      <c r="C16" s="184" t="s">
        <v>240</v>
      </c>
      <c r="D16" s="185">
        <v>75.02</v>
      </c>
      <c r="E16" s="185">
        <v>75.02</v>
      </c>
      <c r="F16" s="54">
        <v>0</v>
      </c>
    </row>
    <row r="17" spans="1:6" s="42" customFormat="1" ht="12" customHeight="1">
      <c r="A17" s="183"/>
      <c r="B17" s="183" t="s">
        <v>217</v>
      </c>
      <c r="C17" s="184" t="s">
        <v>241</v>
      </c>
      <c r="D17" s="185">
        <v>27.55</v>
      </c>
      <c r="E17" s="185">
        <v>27.55</v>
      </c>
      <c r="F17" s="54">
        <v>0</v>
      </c>
    </row>
    <row r="18" spans="1:6" s="42" customFormat="1" ht="12" customHeight="1">
      <c r="A18" s="183" t="s">
        <v>70</v>
      </c>
      <c r="B18" s="183" t="s">
        <v>70</v>
      </c>
      <c r="C18" s="184" t="s">
        <v>242</v>
      </c>
      <c r="D18" s="185">
        <v>27.55</v>
      </c>
      <c r="E18" s="185">
        <v>27.55</v>
      </c>
      <c r="F18" s="54">
        <v>0</v>
      </c>
    </row>
    <row r="19" spans="1:6" s="42" customFormat="1" ht="12" customHeight="1">
      <c r="A19" s="183"/>
      <c r="B19" s="183" t="s">
        <v>218</v>
      </c>
      <c r="C19" s="184" t="s">
        <v>243</v>
      </c>
      <c r="D19" s="185">
        <v>0.63</v>
      </c>
      <c r="E19" s="185">
        <v>0.63</v>
      </c>
      <c r="F19" s="54">
        <v>0</v>
      </c>
    </row>
    <row r="20" spans="1:6" s="42" customFormat="1" ht="12" customHeight="1">
      <c r="A20" s="183" t="s">
        <v>70</v>
      </c>
      <c r="B20" s="183" t="s">
        <v>70</v>
      </c>
      <c r="C20" s="184" t="s">
        <v>244</v>
      </c>
      <c r="D20" s="185">
        <v>0.63</v>
      </c>
      <c r="E20" s="185">
        <v>0.63</v>
      </c>
      <c r="F20" s="54">
        <v>0</v>
      </c>
    </row>
    <row r="21" spans="1:6" s="42" customFormat="1" ht="12" customHeight="1">
      <c r="A21" s="183"/>
      <c r="B21" s="183" t="s">
        <v>219</v>
      </c>
      <c r="C21" s="184" t="s">
        <v>245</v>
      </c>
      <c r="D21" s="185">
        <v>45.36</v>
      </c>
      <c r="E21" s="185">
        <v>45.36</v>
      </c>
      <c r="F21" s="54">
        <v>0</v>
      </c>
    </row>
    <row r="22" spans="1:6" s="42" customFormat="1" ht="12" customHeight="1">
      <c r="A22" s="183" t="s">
        <v>70</v>
      </c>
      <c r="B22" s="183" t="s">
        <v>70</v>
      </c>
      <c r="C22" s="184" t="s">
        <v>246</v>
      </c>
      <c r="D22" s="185">
        <v>45.36</v>
      </c>
      <c r="E22" s="185">
        <v>45.36</v>
      </c>
      <c r="F22" s="58">
        <v>0</v>
      </c>
    </row>
    <row r="23" spans="1:6" s="42" customFormat="1" ht="12" customHeight="1">
      <c r="A23" s="183" t="s">
        <v>110</v>
      </c>
      <c r="B23" s="183"/>
      <c r="C23" s="184" t="s">
        <v>55</v>
      </c>
      <c r="D23" s="185">
        <v>102.33</v>
      </c>
      <c r="E23" s="95">
        <v>0</v>
      </c>
      <c r="F23" s="185">
        <v>102.33</v>
      </c>
    </row>
    <row r="24" spans="1:6" s="42" customFormat="1" ht="12" customHeight="1">
      <c r="A24" s="183"/>
      <c r="B24" s="183" t="s">
        <v>220</v>
      </c>
      <c r="C24" s="184" t="s">
        <v>247</v>
      </c>
      <c r="D24" s="185">
        <v>18.5</v>
      </c>
      <c r="E24" s="95">
        <v>0</v>
      </c>
      <c r="F24" s="185">
        <v>18.5</v>
      </c>
    </row>
    <row r="25" spans="1:6" s="42" customFormat="1" ht="12" customHeight="1">
      <c r="A25" s="183" t="s">
        <v>70</v>
      </c>
      <c r="B25" s="183" t="s">
        <v>70</v>
      </c>
      <c r="C25" s="184" t="s">
        <v>111</v>
      </c>
      <c r="D25" s="185">
        <v>18.5</v>
      </c>
      <c r="E25" s="95">
        <v>0</v>
      </c>
      <c r="F25" s="185">
        <v>18.5</v>
      </c>
    </row>
    <row r="26" spans="1:6" s="42" customFormat="1" ht="12" customHeight="1">
      <c r="A26" s="183"/>
      <c r="B26" s="268" t="s">
        <v>572</v>
      </c>
      <c r="C26" s="266" t="s">
        <v>573</v>
      </c>
      <c r="D26" s="267">
        <v>0.45</v>
      </c>
      <c r="E26" s="246"/>
      <c r="F26" s="267">
        <v>0.45</v>
      </c>
    </row>
    <row r="27" spans="1:6" s="42" customFormat="1" ht="12" customHeight="1">
      <c r="A27" s="183"/>
      <c r="B27" s="268" t="s">
        <v>70</v>
      </c>
      <c r="C27" s="266" t="s">
        <v>575</v>
      </c>
      <c r="D27" s="267">
        <v>0.45</v>
      </c>
      <c r="E27" s="246"/>
      <c r="F27" s="267">
        <v>0.45</v>
      </c>
    </row>
    <row r="28" spans="1:6" s="42" customFormat="1" ht="12" customHeight="1">
      <c r="A28" s="183"/>
      <c r="B28" s="183" t="s">
        <v>221</v>
      </c>
      <c r="C28" s="184" t="s">
        <v>248</v>
      </c>
      <c r="D28" s="185">
        <v>2.18</v>
      </c>
      <c r="E28" s="95"/>
      <c r="F28" s="185">
        <v>2.18</v>
      </c>
    </row>
    <row r="29" spans="1:6" s="42" customFormat="1" ht="12" customHeight="1">
      <c r="A29" s="183" t="s">
        <v>70</v>
      </c>
      <c r="B29" s="183" t="s">
        <v>70</v>
      </c>
      <c r="C29" s="184" t="s">
        <v>249</v>
      </c>
      <c r="D29" s="185">
        <v>2.18</v>
      </c>
      <c r="E29" s="95"/>
      <c r="F29" s="185">
        <v>2.18</v>
      </c>
    </row>
    <row r="30" spans="1:6" s="42" customFormat="1" ht="12" customHeight="1">
      <c r="A30" s="183"/>
      <c r="B30" s="183" t="s">
        <v>222</v>
      </c>
      <c r="C30" s="184" t="s">
        <v>250</v>
      </c>
      <c r="D30" s="185">
        <v>0.4</v>
      </c>
      <c r="E30" s="95"/>
      <c r="F30" s="185">
        <v>0.4</v>
      </c>
    </row>
    <row r="31" spans="1:6" s="42" customFormat="1" ht="12" customHeight="1">
      <c r="A31" s="183" t="s">
        <v>70</v>
      </c>
      <c r="B31" s="183" t="s">
        <v>70</v>
      </c>
      <c r="C31" s="184" t="s">
        <v>112</v>
      </c>
      <c r="D31" s="185">
        <v>0.4</v>
      </c>
      <c r="E31" s="95"/>
      <c r="F31" s="185">
        <v>0.4</v>
      </c>
    </row>
    <row r="32" spans="1:6" s="42" customFormat="1" ht="12" customHeight="1">
      <c r="A32" s="183"/>
      <c r="B32" s="183" t="s">
        <v>223</v>
      </c>
      <c r="C32" s="184" t="s">
        <v>251</v>
      </c>
      <c r="D32" s="185">
        <v>6</v>
      </c>
      <c r="E32" s="95"/>
      <c r="F32" s="185">
        <v>6</v>
      </c>
    </row>
    <row r="33" spans="1:6" s="42" customFormat="1" ht="12" customHeight="1">
      <c r="A33" s="183" t="s">
        <v>70</v>
      </c>
      <c r="B33" s="183" t="s">
        <v>70</v>
      </c>
      <c r="C33" s="184" t="s">
        <v>113</v>
      </c>
      <c r="D33" s="185">
        <v>6</v>
      </c>
      <c r="E33" s="95"/>
      <c r="F33" s="185">
        <v>6</v>
      </c>
    </row>
    <row r="34" spans="1:6" s="42" customFormat="1" ht="12" customHeight="1">
      <c r="A34" s="183"/>
      <c r="B34" s="268" t="s">
        <v>576</v>
      </c>
      <c r="C34" s="266" t="s">
        <v>577</v>
      </c>
      <c r="D34" s="267">
        <v>0.45</v>
      </c>
      <c r="E34" s="246"/>
      <c r="F34" s="267">
        <v>0.45</v>
      </c>
    </row>
    <row r="35" spans="1:6" s="42" customFormat="1" ht="12" customHeight="1">
      <c r="A35" s="183"/>
      <c r="B35" s="268" t="s">
        <v>70</v>
      </c>
      <c r="C35" s="266" t="s">
        <v>579</v>
      </c>
      <c r="D35" s="267">
        <v>0.45</v>
      </c>
      <c r="E35" s="246"/>
      <c r="F35" s="267">
        <v>0.45</v>
      </c>
    </row>
    <row r="36" spans="1:6" s="42" customFormat="1" ht="12" customHeight="1">
      <c r="A36" s="183"/>
      <c r="B36" s="183" t="s">
        <v>224</v>
      </c>
      <c r="C36" s="184" t="s">
        <v>252</v>
      </c>
      <c r="D36" s="185">
        <v>5</v>
      </c>
      <c r="E36" s="95"/>
      <c r="F36" s="185">
        <v>5</v>
      </c>
    </row>
    <row r="37" spans="1:6" s="42" customFormat="1" ht="12" customHeight="1">
      <c r="A37" s="183" t="s">
        <v>70</v>
      </c>
      <c r="B37" s="183" t="s">
        <v>70</v>
      </c>
      <c r="C37" s="184" t="s">
        <v>114</v>
      </c>
      <c r="D37" s="185">
        <v>5</v>
      </c>
      <c r="E37" s="95"/>
      <c r="F37" s="185">
        <v>5</v>
      </c>
    </row>
    <row r="38" spans="1:6" s="42" customFormat="1" ht="12" customHeight="1">
      <c r="A38" s="183"/>
      <c r="B38" s="183" t="s">
        <v>225</v>
      </c>
      <c r="C38" s="184" t="s">
        <v>253</v>
      </c>
      <c r="D38" s="185">
        <v>4</v>
      </c>
      <c r="E38" s="95"/>
      <c r="F38" s="185">
        <v>4</v>
      </c>
    </row>
    <row r="39" spans="1:6" s="42" customFormat="1" ht="12" customHeight="1">
      <c r="A39" s="183" t="s">
        <v>70</v>
      </c>
      <c r="B39" s="183" t="s">
        <v>70</v>
      </c>
      <c r="C39" s="184" t="s">
        <v>254</v>
      </c>
      <c r="D39" s="185">
        <v>4</v>
      </c>
      <c r="E39" s="95"/>
      <c r="F39" s="185">
        <v>4</v>
      </c>
    </row>
    <row r="40" spans="1:6" s="42" customFormat="1" ht="12" customHeight="1">
      <c r="A40" s="183"/>
      <c r="B40" s="183" t="s">
        <v>226</v>
      </c>
      <c r="C40" s="184" t="s">
        <v>255</v>
      </c>
      <c r="D40" s="185">
        <f>2.3+4.6</f>
        <v>6.8999999999999995</v>
      </c>
      <c r="E40" s="95"/>
      <c r="F40" s="185">
        <f>2.3+4.6</f>
        <v>6.8999999999999995</v>
      </c>
    </row>
    <row r="41" spans="1:6" s="42" customFormat="1" ht="12" customHeight="1">
      <c r="A41" s="183" t="s">
        <v>70</v>
      </c>
      <c r="B41" s="183" t="s">
        <v>70</v>
      </c>
      <c r="C41" s="184" t="s">
        <v>256</v>
      </c>
      <c r="D41" s="185">
        <f>2.3+4.6</f>
        <v>6.8999999999999995</v>
      </c>
      <c r="E41" s="95"/>
      <c r="F41" s="185">
        <f>2.3+4.6</f>
        <v>6.8999999999999995</v>
      </c>
    </row>
    <row r="42" spans="1:6" s="42" customFormat="1" ht="12" customHeight="1">
      <c r="A42" s="183"/>
      <c r="B42" s="183" t="s">
        <v>227</v>
      </c>
      <c r="C42" s="184" t="s">
        <v>257</v>
      </c>
      <c r="D42" s="185">
        <v>52.93</v>
      </c>
      <c r="E42" s="95"/>
      <c r="F42" s="185">
        <v>52.93</v>
      </c>
    </row>
    <row r="43" spans="1:6" s="42" customFormat="1" ht="12" customHeight="1">
      <c r="A43" s="183" t="s">
        <v>70</v>
      </c>
      <c r="B43" s="183" t="s">
        <v>70</v>
      </c>
      <c r="C43" s="184" t="s">
        <v>115</v>
      </c>
      <c r="D43" s="185">
        <v>52.93</v>
      </c>
      <c r="E43" s="95"/>
      <c r="F43" s="185">
        <v>52.93</v>
      </c>
    </row>
    <row r="44" spans="1:6" s="42" customFormat="1" ht="12" customHeight="1">
      <c r="A44" s="183"/>
      <c r="B44" s="183" t="s">
        <v>228</v>
      </c>
      <c r="C44" s="184" t="s">
        <v>258</v>
      </c>
      <c r="D44" s="185">
        <v>2.16</v>
      </c>
      <c r="E44" s="95"/>
      <c r="F44" s="185">
        <v>2.16</v>
      </c>
    </row>
    <row r="45" spans="1:6" s="42" customFormat="1" ht="12" customHeight="1">
      <c r="A45" s="183" t="s">
        <v>70</v>
      </c>
      <c r="B45" s="183" t="s">
        <v>70</v>
      </c>
      <c r="C45" s="184" t="s">
        <v>259</v>
      </c>
      <c r="D45" s="185">
        <v>2.16</v>
      </c>
      <c r="E45" s="95"/>
      <c r="F45" s="185">
        <v>2.16</v>
      </c>
    </row>
    <row r="46" spans="1:6" s="42" customFormat="1" ht="12" customHeight="1">
      <c r="A46" s="183" t="s">
        <v>116</v>
      </c>
      <c r="B46" s="183"/>
      <c r="C46" s="184" t="s">
        <v>56</v>
      </c>
      <c r="D46" s="185">
        <f>0.01+11.85</f>
        <v>11.86</v>
      </c>
      <c r="E46" s="185">
        <f>0.01+11.85</f>
        <v>11.86</v>
      </c>
      <c r="F46" s="58"/>
    </row>
    <row r="47" spans="1:6" s="42" customFormat="1" ht="12" customHeight="1">
      <c r="A47" s="183"/>
      <c r="B47" s="183" t="s">
        <v>229</v>
      </c>
      <c r="C47" s="184" t="s">
        <v>260</v>
      </c>
      <c r="D47" s="185">
        <v>8.34</v>
      </c>
      <c r="E47" s="185">
        <v>8.34</v>
      </c>
      <c r="F47" s="58"/>
    </row>
    <row r="48" spans="1:6" s="42" customFormat="1" ht="12" customHeight="1">
      <c r="A48" s="183" t="s">
        <v>70</v>
      </c>
      <c r="B48" s="183" t="s">
        <v>70</v>
      </c>
      <c r="C48" s="184" t="s">
        <v>261</v>
      </c>
      <c r="D48" s="185">
        <v>8.02</v>
      </c>
      <c r="E48" s="185">
        <v>8.02</v>
      </c>
      <c r="F48" s="58"/>
    </row>
    <row r="49" spans="1:6" s="42" customFormat="1" ht="12" customHeight="1">
      <c r="A49" s="183" t="s">
        <v>70</v>
      </c>
      <c r="B49" s="183" t="s">
        <v>70</v>
      </c>
      <c r="C49" s="184" t="s">
        <v>262</v>
      </c>
      <c r="D49" s="185">
        <v>0.32</v>
      </c>
      <c r="E49" s="185">
        <v>0.32</v>
      </c>
      <c r="F49" s="58"/>
    </row>
    <row r="50" spans="1:6" s="42" customFormat="1" ht="12" customHeight="1">
      <c r="A50" s="183"/>
      <c r="B50" s="183" t="s">
        <v>230</v>
      </c>
      <c r="C50" s="184" t="s">
        <v>263</v>
      </c>
      <c r="D50" s="185">
        <v>3.37</v>
      </c>
      <c r="E50" s="185">
        <v>3.37</v>
      </c>
      <c r="F50" s="58"/>
    </row>
    <row r="51" spans="1:6" s="42" customFormat="1" ht="12" customHeight="1">
      <c r="A51" s="183" t="s">
        <v>70</v>
      </c>
      <c r="B51" s="183" t="s">
        <v>70</v>
      </c>
      <c r="C51" s="184" t="s">
        <v>264</v>
      </c>
      <c r="D51" s="185">
        <v>0.07</v>
      </c>
      <c r="E51" s="185">
        <v>0.07</v>
      </c>
      <c r="F51" s="58"/>
    </row>
    <row r="52" spans="1:6" s="42" customFormat="1" ht="12" customHeight="1">
      <c r="A52" s="183" t="s">
        <v>70</v>
      </c>
      <c r="B52" s="183" t="s">
        <v>70</v>
      </c>
      <c r="C52" s="184" t="s">
        <v>265</v>
      </c>
      <c r="D52" s="185">
        <v>3.3</v>
      </c>
      <c r="E52" s="185">
        <v>3.3</v>
      </c>
      <c r="F52" s="54"/>
    </row>
    <row r="53" spans="1:6" s="42" customFormat="1" ht="12" customHeight="1">
      <c r="A53" s="183"/>
      <c r="B53" s="183" t="s">
        <v>231</v>
      </c>
      <c r="C53" s="184" t="s">
        <v>266</v>
      </c>
      <c r="D53" s="185">
        <f>0.01+0.14</f>
        <v>0.15000000000000002</v>
      </c>
      <c r="E53" s="185">
        <f>0.01+0.14</f>
        <v>0.15000000000000002</v>
      </c>
      <c r="F53" s="54"/>
    </row>
    <row r="54" spans="1:6" s="42" customFormat="1" ht="12" customHeight="1">
      <c r="A54" s="183" t="s">
        <v>70</v>
      </c>
      <c r="B54" s="183" t="s">
        <v>70</v>
      </c>
      <c r="C54" s="184" t="s">
        <v>267</v>
      </c>
      <c r="D54" s="185">
        <f>0.01+0.14</f>
        <v>0.15000000000000002</v>
      </c>
      <c r="E54" s="185">
        <f>0.01+0.14</f>
        <v>0.15000000000000002</v>
      </c>
      <c r="F54" s="54"/>
    </row>
    <row r="55" spans="1:6" s="42" customFormat="1" ht="12" customHeight="1">
      <c r="A55" s="96"/>
      <c r="B55" s="96"/>
      <c r="C55" s="97"/>
      <c r="E55" s="95"/>
      <c r="F55" s="58"/>
    </row>
    <row r="56" spans="1:6" s="42" customFormat="1" ht="12" customHeight="1">
      <c r="A56" s="96"/>
      <c r="B56" s="96"/>
      <c r="C56" s="97"/>
      <c r="D56" s="97"/>
      <c r="E56" s="95"/>
      <c r="F56" s="54"/>
    </row>
    <row r="57" spans="1:6" ht="42" customHeight="1">
      <c r="A57" s="351" t="s">
        <v>117</v>
      </c>
      <c r="B57" s="351"/>
      <c r="C57" s="351"/>
      <c r="D57" s="351"/>
      <c r="E57" s="351"/>
      <c r="F57" s="351"/>
    </row>
  </sheetData>
  <sheetProtection/>
  <mergeCells count="6">
    <mergeCell ref="A1:F1"/>
    <mergeCell ref="A3:C3"/>
    <mergeCell ref="A4:B4"/>
    <mergeCell ref="D4:F4"/>
    <mergeCell ref="A57:F57"/>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0000"/>
  </sheetPr>
  <dimension ref="A1:M23"/>
  <sheetViews>
    <sheetView showGridLines="0" showZeros="0" zoomScalePageLayoutView="0" workbookViewId="0" topLeftCell="A1">
      <selection activeCell="A23" sqref="A23:M23"/>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88" customFormat="1" ht="27">
      <c r="A1" s="321" t="s">
        <v>118</v>
      </c>
      <c r="B1" s="321"/>
      <c r="C1" s="321"/>
      <c r="D1" s="321"/>
      <c r="E1" s="321"/>
      <c r="F1" s="321"/>
      <c r="G1" s="321"/>
      <c r="H1" s="321"/>
      <c r="I1" s="321"/>
      <c r="J1" s="321"/>
      <c r="K1" s="321"/>
      <c r="L1" s="321"/>
      <c r="M1" s="321"/>
    </row>
    <row r="2" spans="1:13" s="42" customFormat="1" ht="17.25" customHeight="1">
      <c r="A2" s="89"/>
      <c r="B2" s="90"/>
      <c r="C2" s="90"/>
      <c r="D2" s="90"/>
      <c r="E2" s="90"/>
      <c r="F2" s="90"/>
      <c r="G2" s="90"/>
      <c r="H2" s="90"/>
      <c r="L2" s="89"/>
      <c r="M2" s="91" t="s">
        <v>119</v>
      </c>
    </row>
    <row r="3" spans="1:13" ht="18.75" customHeight="1">
      <c r="A3" s="347" t="s">
        <v>205</v>
      </c>
      <c r="B3" s="348"/>
      <c r="C3" s="348"/>
      <c r="D3" s="80"/>
      <c r="E3" s="80"/>
      <c r="F3" s="80"/>
      <c r="G3" s="80"/>
      <c r="H3" s="80"/>
      <c r="K3" s="42"/>
      <c r="L3" s="300" t="s">
        <v>24</v>
      </c>
      <c r="M3" s="300"/>
    </row>
    <row r="4" spans="1:13" s="22" customFormat="1" ht="27" customHeight="1">
      <c r="A4" s="323" t="s">
        <v>46</v>
      </c>
      <c r="B4" s="323" t="s">
        <v>60</v>
      </c>
      <c r="C4" s="323"/>
      <c r="D4" s="323"/>
      <c r="E4" s="331" t="s">
        <v>61</v>
      </c>
      <c r="F4" s="331" t="s">
        <v>90</v>
      </c>
      <c r="G4" s="331"/>
      <c r="H4" s="331"/>
      <c r="I4" s="331"/>
      <c r="J4" s="331"/>
      <c r="K4" s="331"/>
      <c r="L4" s="331"/>
      <c r="M4" s="331"/>
    </row>
    <row r="5" spans="1:13" s="22" customFormat="1" ht="27" customHeight="1">
      <c r="A5" s="323"/>
      <c r="B5" s="50" t="s">
        <v>62</v>
      </c>
      <c r="C5" s="50" t="s">
        <v>63</v>
      </c>
      <c r="D5" s="49" t="s">
        <v>64</v>
      </c>
      <c r="E5" s="331"/>
      <c r="F5" s="49" t="s">
        <v>49</v>
      </c>
      <c r="G5" s="32" t="s">
        <v>93</v>
      </c>
      <c r="H5" s="32" t="s">
        <v>94</v>
      </c>
      <c r="I5" s="32" t="s">
        <v>95</v>
      </c>
      <c r="J5" s="32" t="s">
        <v>96</v>
      </c>
      <c r="K5" s="32" t="s">
        <v>97</v>
      </c>
      <c r="L5" s="32" t="s">
        <v>98</v>
      </c>
      <c r="M5" s="32" t="s">
        <v>99</v>
      </c>
    </row>
    <row r="6" spans="1:13" s="22" customFormat="1" ht="24" customHeight="1">
      <c r="A6" s="81"/>
      <c r="B6" s="82"/>
      <c r="C6" s="82"/>
      <c r="D6" s="82"/>
      <c r="E6" s="83" t="s">
        <v>49</v>
      </c>
      <c r="F6" s="84">
        <f>SUM(G6:J6)</f>
        <v>0</v>
      </c>
      <c r="G6" s="84">
        <f>SUM(G7:G21)</f>
        <v>0</v>
      </c>
      <c r="H6" s="84">
        <f>SUM(H7:H21)</f>
        <v>0</v>
      </c>
      <c r="I6" s="84">
        <f>SUM(I7:I21)</f>
        <v>0</v>
      </c>
      <c r="J6" s="84">
        <f>SUM(J7:J21)</f>
        <v>0</v>
      </c>
      <c r="K6" s="86"/>
      <c r="L6" s="86"/>
      <c r="M6" s="87"/>
    </row>
    <row r="7" spans="1:13" ht="24" customHeight="1">
      <c r="A7" s="188" t="s">
        <v>204</v>
      </c>
      <c r="B7" s="188"/>
      <c r="C7" s="188"/>
      <c r="D7" s="188"/>
      <c r="E7" s="188"/>
      <c r="F7" s="189"/>
      <c r="G7" s="190"/>
      <c r="H7" s="191"/>
      <c r="I7" s="192"/>
      <c r="J7" s="189"/>
      <c r="K7" s="189"/>
      <c r="L7" s="189"/>
      <c r="M7" s="189"/>
    </row>
    <row r="8" spans="1:13" ht="24" customHeight="1">
      <c r="A8" s="64"/>
      <c r="B8" s="188"/>
      <c r="C8" s="188"/>
      <c r="D8" s="188"/>
      <c r="E8" s="188"/>
      <c r="F8" s="189"/>
      <c r="G8" s="190"/>
      <c r="H8" s="193"/>
      <c r="I8" s="192"/>
      <c r="J8" s="189"/>
      <c r="K8" s="189"/>
      <c r="L8" s="189"/>
      <c r="M8" s="189"/>
    </row>
    <row r="9" spans="1:13" ht="24" customHeight="1">
      <c r="A9" s="64"/>
      <c r="B9" s="188"/>
      <c r="C9" s="188"/>
      <c r="D9" s="188"/>
      <c r="E9" s="188"/>
      <c r="F9" s="189"/>
      <c r="G9" s="190"/>
      <c r="H9" s="193"/>
      <c r="I9" s="192"/>
      <c r="J9" s="189"/>
      <c r="K9" s="189"/>
      <c r="L9" s="189"/>
      <c r="M9" s="189"/>
    </row>
    <row r="10" spans="1:13" ht="24" customHeight="1">
      <c r="A10" s="64"/>
      <c r="B10" s="188"/>
      <c r="C10" s="188"/>
      <c r="D10" s="188"/>
      <c r="E10" s="188"/>
      <c r="F10" s="189"/>
      <c r="G10" s="190"/>
      <c r="H10" s="191"/>
      <c r="I10" s="192"/>
      <c r="J10" s="189"/>
      <c r="K10" s="189"/>
      <c r="L10" s="189"/>
      <c r="M10" s="189"/>
    </row>
    <row r="11" spans="1:13" ht="24" customHeight="1">
      <c r="A11" s="64"/>
      <c r="B11" s="188"/>
      <c r="C11" s="188"/>
      <c r="D11" s="188"/>
      <c r="E11" s="188"/>
      <c r="F11" s="189"/>
      <c r="G11" s="190"/>
      <c r="H11" s="191"/>
      <c r="I11" s="192"/>
      <c r="J11" s="189"/>
      <c r="K11" s="189"/>
      <c r="L11" s="189"/>
      <c r="M11" s="189"/>
    </row>
    <row r="12" spans="1:13" ht="24" customHeight="1">
      <c r="A12" s="64"/>
      <c r="B12" s="188"/>
      <c r="C12" s="188"/>
      <c r="D12" s="188"/>
      <c r="E12" s="188"/>
      <c r="F12" s="189"/>
      <c r="G12" s="190"/>
      <c r="H12" s="191"/>
      <c r="I12" s="192"/>
      <c r="J12" s="189"/>
      <c r="K12" s="189"/>
      <c r="L12" s="189"/>
      <c r="M12" s="189"/>
    </row>
    <row r="13" spans="1:13" ht="24" customHeight="1">
      <c r="A13" s="64"/>
      <c r="B13" s="188"/>
      <c r="C13" s="188"/>
      <c r="D13" s="188"/>
      <c r="E13" s="188"/>
      <c r="F13" s="189"/>
      <c r="G13" s="190"/>
      <c r="H13" s="191"/>
      <c r="I13" s="192"/>
      <c r="J13" s="189"/>
      <c r="K13" s="189"/>
      <c r="L13" s="189"/>
      <c r="M13" s="189"/>
    </row>
    <row r="14" spans="1:13" ht="24" customHeight="1">
      <c r="A14" s="64"/>
      <c r="B14" s="188"/>
      <c r="C14" s="188"/>
      <c r="D14" s="188"/>
      <c r="E14" s="188"/>
      <c r="F14" s="189"/>
      <c r="G14" s="190"/>
      <c r="H14" s="191"/>
      <c r="I14" s="192"/>
      <c r="J14" s="189"/>
      <c r="K14" s="189"/>
      <c r="L14" s="189"/>
      <c r="M14" s="189"/>
    </row>
    <row r="15" spans="1:13" ht="24" customHeight="1">
      <c r="A15" s="64"/>
      <c r="B15" s="188"/>
      <c r="C15" s="188"/>
      <c r="D15" s="188"/>
      <c r="E15" s="188"/>
      <c r="F15" s="189"/>
      <c r="G15" s="190"/>
      <c r="H15" s="189"/>
      <c r="I15" s="189"/>
      <c r="J15" s="189"/>
      <c r="K15" s="189"/>
      <c r="L15" s="189"/>
      <c r="M15" s="189"/>
    </row>
    <row r="16" spans="1:13" ht="24" customHeight="1">
      <c r="A16" s="64"/>
      <c r="B16" s="188"/>
      <c r="C16" s="188"/>
      <c r="D16" s="188"/>
      <c r="E16" s="188"/>
      <c r="F16" s="189"/>
      <c r="G16" s="190"/>
      <c r="H16" s="189"/>
      <c r="I16" s="189"/>
      <c r="J16" s="189"/>
      <c r="K16" s="189"/>
      <c r="L16" s="189"/>
      <c r="M16" s="189"/>
    </row>
    <row r="17" spans="1:13" ht="22.5" customHeight="1">
      <c r="A17" s="77"/>
      <c r="B17" s="188"/>
      <c r="C17" s="188"/>
      <c r="D17" s="188"/>
      <c r="E17" s="188"/>
      <c r="F17" s="189"/>
      <c r="G17" s="190"/>
      <c r="H17" s="189"/>
      <c r="I17" s="189"/>
      <c r="J17" s="189"/>
      <c r="K17" s="189"/>
      <c r="L17" s="189"/>
      <c r="M17" s="189"/>
    </row>
    <row r="18" spans="1:13" ht="12.75" customHeight="1">
      <c r="A18" s="64"/>
      <c r="B18" s="188"/>
      <c r="C18" s="188"/>
      <c r="D18" s="188"/>
      <c r="E18" s="188"/>
      <c r="F18" s="189"/>
      <c r="G18" s="190"/>
      <c r="H18" s="189"/>
      <c r="I18" s="189"/>
      <c r="J18" s="189"/>
      <c r="K18" s="189"/>
      <c r="L18" s="189"/>
      <c r="M18" s="189"/>
    </row>
    <row r="19" spans="1:13" ht="10.5" customHeight="1">
      <c r="A19" s="64"/>
      <c r="B19" s="188"/>
      <c r="C19" s="188"/>
      <c r="D19" s="188"/>
      <c r="E19" s="188"/>
      <c r="F19" s="189"/>
      <c r="G19" s="190"/>
      <c r="H19" s="189"/>
      <c r="I19" s="189"/>
      <c r="J19" s="189"/>
      <c r="K19" s="189"/>
      <c r="L19" s="189"/>
      <c r="M19" s="189"/>
    </row>
    <row r="20" spans="1:13" ht="12.75" customHeight="1">
      <c r="A20" s="64"/>
      <c r="B20" s="188"/>
      <c r="C20" s="188"/>
      <c r="D20" s="188"/>
      <c r="E20" s="188"/>
      <c r="F20" s="189"/>
      <c r="G20" s="190"/>
      <c r="H20" s="189"/>
      <c r="I20" s="189"/>
      <c r="J20" s="189"/>
      <c r="K20" s="189"/>
      <c r="L20" s="189"/>
      <c r="M20" s="189"/>
    </row>
    <row r="21" spans="1:13" ht="12.75" customHeight="1">
      <c r="A21" s="77"/>
      <c r="B21" s="188"/>
      <c r="C21" s="188"/>
      <c r="D21" s="188"/>
      <c r="E21" s="188"/>
      <c r="F21" s="189"/>
      <c r="G21" s="190"/>
      <c r="H21" s="189"/>
      <c r="I21" s="189"/>
      <c r="J21" s="189"/>
      <c r="K21" s="189"/>
      <c r="L21" s="189"/>
      <c r="M21" s="189"/>
    </row>
    <row r="22" spans="1:13" ht="12.75" customHeight="1">
      <c r="A22" s="194" t="s">
        <v>338</v>
      </c>
      <c r="B22" s="56"/>
      <c r="C22" s="56"/>
      <c r="D22" s="56"/>
      <c r="E22" s="56"/>
      <c r="F22" s="56"/>
      <c r="G22" s="56"/>
      <c r="H22" s="56"/>
      <c r="I22" s="56"/>
      <c r="J22" s="56"/>
      <c r="K22" s="42"/>
      <c r="L22" s="42"/>
      <c r="M22" s="42"/>
    </row>
    <row r="23" spans="1:13" ht="33" customHeight="1">
      <c r="A23" s="352" t="s">
        <v>198</v>
      </c>
      <c r="B23" s="352"/>
      <c r="C23" s="352"/>
      <c r="D23" s="352"/>
      <c r="E23" s="352"/>
      <c r="F23" s="352"/>
      <c r="G23" s="352"/>
      <c r="H23" s="352"/>
      <c r="I23" s="352"/>
      <c r="J23" s="352"/>
      <c r="K23" s="352"/>
      <c r="L23" s="352"/>
      <c r="M23" s="352"/>
    </row>
  </sheetData>
  <sheetProtection/>
  <mergeCells count="8">
    <mergeCell ref="A1:M1"/>
    <mergeCell ref="A3:C3"/>
    <mergeCell ref="L3:M3"/>
    <mergeCell ref="B4:D4"/>
    <mergeCell ref="F4:M4"/>
    <mergeCell ref="A23:M23"/>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rgb="FFFF0000"/>
  </sheetPr>
  <dimension ref="A1:M28"/>
  <sheetViews>
    <sheetView showGridLines="0" showZeros="0" zoomScalePageLayoutView="0" workbookViewId="0" topLeftCell="A1">
      <selection activeCell="I28" sqref="I28"/>
    </sheetView>
  </sheetViews>
  <sheetFormatPr defaultColWidth="9.33203125" defaultRowHeight="11.25"/>
  <cols>
    <col min="1" max="1" width="24.16015625" style="42" customWidth="1"/>
    <col min="2" max="4" width="7.16015625" style="42" customWidth="1"/>
    <col min="5" max="5" width="11.5" style="42" bestFit="1" customWidth="1"/>
    <col min="6" max="10" width="14.33203125" style="42" customWidth="1"/>
    <col min="11" max="16384" width="9.33203125" style="42" customWidth="1"/>
  </cols>
  <sheetData>
    <row r="1" spans="1:13" ht="35.25" customHeight="1">
      <c r="A1" s="332" t="s">
        <v>120</v>
      </c>
      <c r="B1" s="332"/>
      <c r="C1" s="332"/>
      <c r="D1" s="332"/>
      <c r="E1" s="332"/>
      <c r="F1" s="332"/>
      <c r="G1" s="332"/>
      <c r="H1" s="332"/>
      <c r="I1" s="332"/>
      <c r="J1" s="332"/>
      <c r="K1" s="332"/>
      <c r="L1" s="332"/>
      <c r="M1" s="332"/>
    </row>
    <row r="2" spans="12:13" ht="15.75" customHeight="1">
      <c r="L2" s="299" t="s">
        <v>121</v>
      </c>
      <c r="M2" s="299"/>
    </row>
    <row r="3" spans="1:13" ht="22.5" customHeight="1">
      <c r="A3" s="347" t="s">
        <v>205</v>
      </c>
      <c r="B3" s="348"/>
      <c r="C3" s="348"/>
      <c r="D3" s="80"/>
      <c r="E3" s="80"/>
      <c r="F3" s="80"/>
      <c r="G3" s="80"/>
      <c r="H3" s="80"/>
      <c r="L3" s="300" t="s">
        <v>24</v>
      </c>
      <c r="M3" s="300"/>
    </row>
    <row r="4" spans="1:13" s="41" customFormat="1" ht="24" customHeight="1">
      <c r="A4" s="323" t="s">
        <v>46</v>
      </c>
      <c r="B4" s="323" t="s">
        <v>60</v>
      </c>
      <c r="C4" s="323"/>
      <c r="D4" s="323"/>
      <c r="E4" s="331" t="s">
        <v>61</v>
      </c>
      <c r="F4" s="331" t="s">
        <v>90</v>
      </c>
      <c r="G4" s="331"/>
      <c r="H4" s="331"/>
      <c r="I4" s="331"/>
      <c r="J4" s="331"/>
      <c r="K4" s="331"/>
      <c r="L4" s="331"/>
      <c r="M4" s="331"/>
    </row>
    <row r="5" spans="1:13" s="41" customFormat="1" ht="40.5" customHeight="1">
      <c r="A5" s="323"/>
      <c r="B5" s="50" t="s">
        <v>62</v>
      </c>
      <c r="C5" s="50" t="s">
        <v>63</v>
      </c>
      <c r="D5" s="49" t="s">
        <v>64</v>
      </c>
      <c r="E5" s="331"/>
      <c r="F5" s="49" t="s">
        <v>49</v>
      </c>
      <c r="G5" s="32" t="s">
        <v>93</v>
      </c>
      <c r="H5" s="32" t="s">
        <v>94</v>
      </c>
      <c r="I5" s="32" t="s">
        <v>95</v>
      </c>
      <c r="J5" s="32" t="s">
        <v>96</v>
      </c>
      <c r="K5" s="32" t="s">
        <v>97</v>
      </c>
      <c r="L5" s="32" t="s">
        <v>98</v>
      </c>
      <c r="M5" s="32" t="s">
        <v>99</v>
      </c>
    </row>
    <row r="6" spans="1:13" s="41" customFormat="1" ht="23.25" customHeight="1">
      <c r="A6" s="81"/>
      <c r="B6" s="82"/>
      <c r="C6" s="82"/>
      <c r="D6" s="82"/>
      <c r="E6" s="83" t="s">
        <v>49</v>
      </c>
      <c r="F6" s="84">
        <f>SUM(G6:J6)</f>
        <v>0</v>
      </c>
      <c r="G6" s="84">
        <f>SUM(G7:G20)</f>
        <v>0</v>
      </c>
      <c r="H6" s="84">
        <f>SUM(H7:H20)</f>
        <v>0</v>
      </c>
      <c r="I6" s="84">
        <f>SUM(I7:I20)</f>
        <v>0</v>
      </c>
      <c r="J6" s="84">
        <f>SUM(J7:J20)</f>
        <v>0</v>
      </c>
      <c r="K6" s="86"/>
      <c r="L6" s="86"/>
      <c r="M6" s="87"/>
    </row>
    <row r="7" spans="1:13" s="41" customFormat="1" ht="23.25" customHeight="1">
      <c r="A7" s="188" t="s">
        <v>204</v>
      </c>
      <c r="B7" s="37"/>
      <c r="C7" s="37"/>
      <c r="D7" s="37"/>
      <c r="E7" s="63"/>
      <c r="F7" s="72">
        <f>SUM(G7:J7)</f>
        <v>0</v>
      </c>
      <c r="G7" s="72"/>
      <c r="H7" s="72"/>
      <c r="I7" s="72"/>
      <c r="J7" s="72"/>
      <c r="K7" s="58"/>
      <c r="L7" s="58"/>
      <c r="M7" s="58"/>
    </row>
    <row r="8" spans="1:13" s="41" customFormat="1" ht="23.25" customHeight="1">
      <c r="A8" s="64"/>
      <c r="B8" s="37"/>
      <c r="C8" s="37"/>
      <c r="D8" s="37"/>
      <c r="E8" s="63"/>
      <c r="F8" s="72">
        <f aca="true" t="shared" si="0" ref="F8:F19">SUM(G8:J8)</f>
        <v>0</v>
      </c>
      <c r="G8" s="72"/>
      <c r="H8" s="72"/>
      <c r="I8" s="72"/>
      <c r="J8" s="72"/>
      <c r="K8" s="58"/>
      <c r="L8" s="58"/>
      <c r="M8" s="58"/>
    </row>
    <row r="9" spans="1:13" s="41" customFormat="1" ht="23.25" customHeight="1">
      <c r="A9" s="64"/>
      <c r="B9" s="37"/>
      <c r="C9" s="37"/>
      <c r="D9" s="37"/>
      <c r="E9" s="63"/>
      <c r="F9" s="72">
        <f t="shared" si="0"/>
        <v>0</v>
      </c>
      <c r="G9" s="72"/>
      <c r="H9" s="72"/>
      <c r="I9" s="72"/>
      <c r="J9" s="72"/>
      <c r="K9" s="58"/>
      <c r="L9" s="58"/>
      <c r="M9" s="58"/>
    </row>
    <row r="10" spans="1:13" s="41" customFormat="1" ht="23.25" customHeight="1">
      <c r="A10" s="64"/>
      <c r="B10" s="37"/>
      <c r="C10" s="37"/>
      <c r="D10" s="37"/>
      <c r="E10" s="63"/>
      <c r="F10" s="72">
        <f t="shared" si="0"/>
        <v>0</v>
      </c>
      <c r="G10" s="72"/>
      <c r="H10" s="72"/>
      <c r="I10" s="72"/>
      <c r="J10" s="72"/>
      <c r="K10" s="58"/>
      <c r="L10" s="58"/>
      <c r="M10" s="58"/>
    </row>
    <row r="11" spans="1:13" s="41" customFormat="1" ht="23.25" customHeight="1">
      <c r="A11" s="64"/>
      <c r="B11" s="37"/>
      <c r="C11" s="37"/>
      <c r="D11" s="37"/>
      <c r="E11" s="63"/>
      <c r="F11" s="72">
        <f t="shared" si="0"/>
        <v>0</v>
      </c>
      <c r="G11" s="72"/>
      <c r="H11" s="72"/>
      <c r="I11" s="72"/>
      <c r="J11" s="72"/>
      <c r="K11" s="58"/>
      <c r="L11" s="58"/>
      <c r="M11" s="58"/>
    </row>
    <row r="12" spans="1:13" s="41" customFormat="1" ht="23.25" customHeight="1">
      <c r="A12" s="64"/>
      <c r="B12" s="37"/>
      <c r="C12" s="37"/>
      <c r="D12" s="37"/>
      <c r="E12" s="63"/>
      <c r="F12" s="72">
        <f t="shared" si="0"/>
        <v>0</v>
      </c>
      <c r="G12" s="72"/>
      <c r="H12" s="72"/>
      <c r="I12" s="72"/>
      <c r="J12" s="72"/>
      <c r="K12" s="58"/>
      <c r="L12" s="58"/>
      <c r="M12" s="58"/>
    </row>
    <row r="13" spans="1:13" s="41" customFormat="1" ht="23.25" customHeight="1">
      <c r="A13" s="64"/>
      <c r="B13" s="37"/>
      <c r="C13" s="37"/>
      <c r="D13" s="37"/>
      <c r="E13" s="63"/>
      <c r="F13" s="72">
        <f t="shared" si="0"/>
        <v>0</v>
      </c>
      <c r="G13" s="72"/>
      <c r="H13" s="72"/>
      <c r="I13" s="72"/>
      <c r="J13" s="72"/>
      <c r="K13" s="58"/>
      <c r="L13" s="58"/>
      <c r="M13" s="58"/>
    </row>
    <row r="14" spans="1:13" s="41" customFormat="1" ht="23.25" customHeight="1">
      <c r="A14" s="64"/>
      <c r="B14" s="37"/>
      <c r="C14" s="37"/>
      <c r="D14" s="37"/>
      <c r="E14" s="63"/>
      <c r="F14" s="72">
        <f t="shared" si="0"/>
        <v>0</v>
      </c>
      <c r="G14" s="72"/>
      <c r="H14" s="72"/>
      <c r="I14" s="72"/>
      <c r="J14" s="72"/>
      <c r="K14" s="58"/>
      <c r="L14" s="58"/>
      <c r="M14" s="58"/>
    </row>
    <row r="15" spans="1:13" ht="24.75" customHeight="1">
      <c r="A15" s="64"/>
      <c r="B15" s="37"/>
      <c r="C15" s="37"/>
      <c r="D15" s="37"/>
      <c r="E15" s="63"/>
      <c r="F15" s="72">
        <f t="shared" si="0"/>
        <v>0</v>
      </c>
      <c r="G15" s="72"/>
      <c r="H15" s="72"/>
      <c r="I15" s="72"/>
      <c r="J15" s="72"/>
      <c r="K15" s="58"/>
      <c r="L15" s="58"/>
      <c r="M15" s="58"/>
    </row>
    <row r="16" spans="1:13" ht="22.5" customHeight="1">
      <c r="A16" s="77"/>
      <c r="B16" s="37"/>
      <c r="C16" s="37"/>
      <c r="D16" s="37"/>
      <c r="E16" s="63"/>
      <c r="F16" s="72">
        <f t="shared" si="0"/>
        <v>0</v>
      </c>
      <c r="G16" s="72"/>
      <c r="H16" s="72"/>
      <c r="I16" s="72"/>
      <c r="J16" s="72"/>
      <c r="K16" s="58"/>
      <c r="L16" s="58"/>
      <c r="M16" s="58"/>
    </row>
    <row r="17" spans="1:13" ht="12">
      <c r="A17" s="64"/>
      <c r="B17" s="37"/>
      <c r="C17" s="37"/>
      <c r="D17" s="37"/>
      <c r="E17" s="63"/>
      <c r="F17" s="72">
        <f t="shared" si="0"/>
        <v>0</v>
      </c>
      <c r="G17" s="72"/>
      <c r="H17" s="72"/>
      <c r="I17" s="72"/>
      <c r="J17" s="72"/>
      <c r="K17" s="58"/>
      <c r="L17" s="58"/>
      <c r="M17" s="58"/>
    </row>
    <row r="18" spans="1:13" ht="12">
      <c r="A18" s="64"/>
      <c r="B18" s="37"/>
      <c r="C18" s="37"/>
      <c r="D18" s="37"/>
      <c r="E18" s="63"/>
      <c r="F18" s="72">
        <f t="shared" si="0"/>
        <v>0</v>
      </c>
      <c r="G18" s="72"/>
      <c r="H18" s="72"/>
      <c r="I18" s="72"/>
      <c r="J18" s="72"/>
      <c r="K18" s="58"/>
      <c r="L18" s="58"/>
      <c r="M18" s="58"/>
    </row>
    <row r="19" spans="1:13" ht="12">
      <c r="A19" s="64"/>
      <c r="B19" s="37"/>
      <c r="C19" s="37"/>
      <c r="D19" s="37"/>
      <c r="E19" s="63"/>
      <c r="F19" s="72">
        <f t="shared" si="0"/>
        <v>0</v>
      </c>
      <c r="G19" s="72"/>
      <c r="H19" s="72"/>
      <c r="I19" s="72"/>
      <c r="J19" s="72"/>
      <c r="K19" s="58"/>
      <c r="L19" s="58"/>
      <c r="M19" s="58"/>
    </row>
    <row r="20" spans="1:13" ht="12">
      <c r="A20" s="77"/>
      <c r="B20" s="37"/>
      <c r="C20" s="37"/>
      <c r="D20" s="37"/>
      <c r="E20" s="63"/>
      <c r="F20" s="72"/>
      <c r="G20" s="72"/>
      <c r="H20" s="72"/>
      <c r="I20" s="72"/>
      <c r="J20" s="72"/>
      <c r="K20" s="58"/>
      <c r="L20" s="58"/>
      <c r="M20" s="58"/>
    </row>
    <row r="21" spans="1:10" ht="12">
      <c r="A21" s="194" t="s">
        <v>339</v>
      </c>
      <c r="B21" s="56"/>
      <c r="C21" s="56"/>
      <c r="D21" s="56"/>
      <c r="E21" s="56"/>
      <c r="F21" s="56"/>
      <c r="G21" s="56"/>
      <c r="H21" s="56"/>
      <c r="I21" s="56"/>
      <c r="J21" s="56"/>
    </row>
    <row r="22" spans="1:13" ht="14.25">
      <c r="A22" s="353" t="s">
        <v>199</v>
      </c>
      <c r="B22" s="352"/>
      <c r="C22" s="352"/>
      <c r="D22" s="352"/>
      <c r="E22" s="352"/>
      <c r="F22" s="352"/>
      <c r="G22" s="352"/>
      <c r="H22" s="352"/>
      <c r="I22" s="352"/>
      <c r="J22" s="352"/>
      <c r="K22" s="352"/>
      <c r="L22" s="352"/>
      <c r="M22" s="352"/>
    </row>
    <row r="23" ht="12">
      <c r="E23" s="56"/>
    </row>
    <row r="27" ht="12">
      <c r="G27" s="56"/>
    </row>
    <row r="28" ht="12">
      <c r="C28" s="56"/>
    </row>
  </sheetData>
  <sheetProtection/>
  <mergeCells count="9">
    <mergeCell ref="A22:M22"/>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FF0000"/>
  </sheetPr>
  <dimension ref="A1:M28"/>
  <sheetViews>
    <sheetView showGridLines="0" showZeros="0" zoomScalePageLayoutView="0" workbookViewId="0" topLeftCell="A1">
      <selection activeCell="A7" sqref="A7"/>
    </sheetView>
  </sheetViews>
  <sheetFormatPr defaultColWidth="9.16015625" defaultRowHeight="11.25"/>
  <cols>
    <col min="1" max="1" width="34" style="42" customWidth="1"/>
    <col min="2" max="4" width="7.16015625" style="42" customWidth="1"/>
    <col min="5" max="5" width="17.83203125" style="42" customWidth="1"/>
    <col min="6" max="10" width="14.33203125" style="42" customWidth="1"/>
    <col min="11" max="16384" width="9.16015625" style="42" customWidth="1"/>
  </cols>
  <sheetData>
    <row r="1" spans="1:13" ht="35.25" customHeight="1">
      <c r="A1" s="356" t="s">
        <v>201</v>
      </c>
      <c r="B1" s="332"/>
      <c r="C1" s="332"/>
      <c r="D1" s="332"/>
      <c r="E1" s="332"/>
      <c r="F1" s="332"/>
      <c r="G1" s="332"/>
      <c r="H1" s="332"/>
      <c r="I1" s="332"/>
      <c r="J1" s="332"/>
      <c r="K1" s="332"/>
      <c r="L1" s="332"/>
      <c r="M1" s="332"/>
    </row>
    <row r="2" spans="12:13" ht="15.75" customHeight="1">
      <c r="L2" s="299" t="s">
        <v>122</v>
      </c>
      <c r="M2" s="299"/>
    </row>
    <row r="3" spans="1:13" ht="22.5" customHeight="1">
      <c r="A3" s="347" t="s">
        <v>205</v>
      </c>
      <c r="B3" s="348"/>
      <c r="C3" s="348"/>
      <c r="D3" s="80"/>
      <c r="E3" s="80"/>
      <c r="F3" s="80"/>
      <c r="G3" s="80"/>
      <c r="H3" s="80"/>
      <c r="L3" s="300" t="s">
        <v>24</v>
      </c>
      <c r="M3" s="300"/>
    </row>
    <row r="4" spans="1:13" s="41" customFormat="1" ht="24" customHeight="1">
      <c r="A4" s="323" t="s">
        <v>46</v>
      </c>
      <c r="B4" s="323" t="s">
        <v>60</v>
      </c>
      <c r="C4" s="323"/>
      <c r="D4" s="323"/>
      <c r="E4" s="331" t="s">
        <v>61</v>
      </c>
      <c r="F4" s="331" t="s">
        <v>90</v>
      </c>
      <c r="G4" s="331"/>
      <c r="H4" s="331"/>
      <c r="I4" s="331"/>
      <c r="J4" s="331"/>
      <c r="K4" s="331"/>
      <c r="L4" s="331"/>
      <c r="M4" s="331"/>
    </row>
    <row r="5" spans="1:13" s="41" customFormat="1" ht="40.5" customHeight="1">
      <c r="A5" s="323"/>
      <c r="B5" s="50" t="s">
        <v>62</v>
      </c>
      <c r="C5" s="50" t="s">
        <v>63</v>
      </c>
      <c r="D5" s="49" t="s">
        <v>64</v>
      </c>
      <c r="E5" s="331"/>
      <c r="F5" s="49" t="s">
        <v>49</v>
      </c>
      <c r="G5" s="32" t="s">
        <v>93</v>
      </c>
      <c r="H5" s="32" t="s">
        <v>94</v>
      </c>
      <c r="I5" s="32" t="s">
        <v>95</v>
      </c>
      <c r="J5" s="32" t="s">
        <v>96</v>
      </c>
      <c r="K5" s="32" t="s">
        <v>97</v>
      </c>
      <c r="L5" s="32" t="s">
        <v>98</v>
      </c>
      <c r="M5" s="32" t="s">
        <v>99</v>
      </c>
    </row>
    <row r="6" spans="1:13" s="41" customFormat="1" ht="23.25" customHeight="1">
      <c r="A6" s="81"/>
      <c r="B6" s="82"/>
      <c r="C6" s="82"/>
      <c r="D6" s="82"/>
      <c r="E6" s="83" t="s">
        <v>49</v>
      </c>
      <c r="F6" s="84">
        <f>SUM(G6:J6)</f>
        <v>0</v>
      </c>
      <c r="G6" s="84">
        <f>SUM(G7:G20)</f>
        <v>0</v>
      </c>
      <c r="H6" s="84">
        <f>SUM(H7:H20)</f>
        <v>0</v>
      </c>
      <c r="I6" s="84">
        <f>SUM(I7:I20)</f>
        <v>0</v>
      </c>
      <c r="J6" s="84">
        <f>SUM(J7:J20)</f>
        <v>0</v>
      </c>
      <c r="K6" s="86"/>
      <c r="L6" s="86"/>
      <c r="M6" s="87"/>
    </row>
    <row r="7" spans="1:13" s="41" customFormat="1" ht="23.25" customHeight="1">
      <c r="A7" s="64"/>
      <c r="B7" s="37"/>
      <c r="C7" s="37"/>
      <c r="D7" s="37"/>
      <c r="E7" s="63"/>
      <c r="F7" s="72">
        <f>SUM(G7:J7)</f>
        <v>0</v>
      </c>
      <c r="G7" s="72"/>
      <c r="H7" s="72"/>
      <c r="I7" s="72"/>
      <c r="J7" s="72"/>
      <c r="K7" s="58"/>
      <c r="L7" s="58"/>
      <c r="M7" s="58"/>
    </row>
    <row r="8" spans="1:13" s="41" customFormat="1" ht="23.25" customHeight="1">
      <c r="A8" s="64"/>
      <c r="B8" s="37"/>
      <c r="C8" s="37"/>
      <c r="D8" s="37"/>
      <c r="E8" s="63"/>
      <c r="F8" s="72">
        <f aca="true" t="shared" si="0" ref="F8:F19">SUM(G8:J8)</f>
        <v>0</v>
      </c>
      <c r="G8" s="72"/>
      <c r="H8" s="72"/>
      <c r="I8" s="72"/>
      <c r="J8" s="72"/>
      <c r="K8" s="58"/>
      <c r="L8" s="58"/>
      <c r="M8" s="58"/>
    </row>
    <row r="9" spans="1:13" s="41" customFormat="1" ht="23.25" customHeight="1">
      <c r="A9" s="64"/>
      <c r="B9" s="37"/>
      <c r="C9" s="37"/>
      <c r="D9" s="37"/>
      <c r="E9" s="63"/>
      <c r="F9" s="72">
        <f t="shared" si="0"/>
        <v>0</v>
      </c>
      <c r="G9" s="72"/>
      <c r="H9" s="72"/>
      <c r="I9" s="72"/>
      <c r="J9" s="72"/>
      <c r="K9" s="58"/>
      <c r="L9" s="58"/>
      <c r="M9" s="58"/>
    </row>
    <row r="10" spans="1:13" s="41" customFormat="1" ht="23.25" customHeight="1">
      <c r="A10" s="64"/>
      <c r="B10" s="37"/>
      <c r="C10" s="37"/>
      <c r="D10" s="37"/>
      <c r="E10" s="63"/>
      <c r="F10" s="72">
        <f t="shared" si="0"/>
        <v>0</v>
      </c>
      <c r="G10" s="72"/>
      <c r="H10" s="72"/>
      <c r="I10" s="72"/>
      <c r="J10" s="72"/>
      <c r="K10" s="58"/>
      <c r="L10" s="58"/>
      <c r="M10" s="58"/>
    </row>
    <row r="11" spans="1:13" s="41" customFormat="1" ht="23.25" customHeight="1">
      <c r="A11" s="64"/>
      <c r="B11" s="37"/>
      <c r="C11" s="37"/>
      <c r="D11" s="37"/>
      <c r="E11" s="63"/>
      <c r="F11" s="72">
        <f t="shared" si="0"/>
        <v>0</v>
      </c>
      <c r="G11" s="72"/>
      <c r="H11" s="72"/>
      <c r="I11" s="72"/>
      <c r="J11" s="72"/>
      <c r="K11" s="58"/>
      <c r="L11" s="58"/>
      <c r="M11" s="58"/>
    </row>
    <row r="12" spans="1:13" s="41" customFormat="1" ht="23.25" customHeight="1">
      <c r="A12" s="64"/>
      <c r="B12" s="37"/>
      <c r="C12" s="37"/>
      <c r="D12" s="37"/>
      <c r="E12" s="63"/>
      <c r="F12" s="72">
        <f t="shared" si="0"/>
        <v>0</v>
      </c>
      <c r="G12" s="72"/>
      <c r="H12" s="72"/>
      <c r="I12" s="72"/>
      <c r="J12" s="72"/>
      <c r="K12" s="58"/>
      <c r="L12" s="58"/>
      <c r="M12" s="58"/>
    </row>
    <row r="13" spans="1:13" s="41" customFormat="1" ht="23.25" customHeight="1">
      <c r="A13" s="64"/>
      <c r="B13" s="37"/>
      <c r="C13" s="37"/>
      <c r="D13" s="37"/>
      <c r="E13" s="63"/>
      <c r="F13" s="72">
        <f t="shared" si="0"/>
        <v>0</v>
      </c>
      <c r="G13" s="72"/>
      <c r="H13" s="72"/>
      <c r="I13" s="72"/>
      <c r="J13" s="72"/>
      <c r="K13" s="58"/>
      <c r="L13" s="58"/>
      <c r="M13" s="58"/>
    </row>
    <row r="14" spans="1:13" s="41" customFormat="1" ht="23.25" customHeight="1">
      <c r="A14" s="64"/>
      <c r="B14" s="37"/>
      <c r="C14" s="37"/>
      <c r="D14" s="37"/>
      <c r="E14" s="63"/>
      <c r="F14" s="72">
        <f t="shared" si="0"/>
        <v>0</v>
      </c>
      <c r="G14" s="72"/>
      <c r="H14" s="72"/>
      <c r="I14" s="72"/>
      <c r="J14" s="72"/>
      <c r="K14" s="58"/>
      <c r="L14" s="58"/>
      <c r="M14" s="58"/>
    </row>
    <row r="15" spans="1:13" ht="24.75" customHeight="1">
      <c r="A15" s="64"/>
      <c r="B15" s="37"/>
      <c r="C15" s="37"/>
      <c r="D15" s="37"/>
      <c r="E15" s="63"/>
      <c r="F15" s="72">
        <f t="shared" si="0"/>
        <v>0</v>
      </c>
      <c r="G15" s="72"/>
      <c r="H15" s="72"/>
      <c r="I15" s="72"/>
      <c r="J15" s="72"/>
      <c r="K15" s="58"/>
      <c r="L15" s="58"/>
      <c r="M15" s="58"/>
    </row>
    <row r="16" spans="1:13" ht="22.5" customHeight="1">
      <c r="A16" s="77"/>
      <c r="B16" s="37"/>
      <c r="C16" s="37"/>
      <c r="D16" s="37"/>
      <c r="E16" s="63"/>
      <c r="F16" s="72">
        <f t="shared" si="0"/>
        <v>0</v>
      </c>
      <c r="G16" s="72"/>
      <c r="H16" s="72"/>
      <c r="I16" s="72"/>
      <c r="J16" s="72"/>
      <c r="K16" s="58"/>
      <c r="L16" s="58"/>
      <c r="M16" s="58"/>
    </row>
    <row r="17" spans="1:13" ht="12">
      <c r="A17" s="64"/>
      <c r="B17" s="37"/>
      <c r="C17" s="37"/>
      <c r="D17" s="37"/>
      <c r="E17" s="63"/>
      <c r="F17" s="72">
        <f t="shared" si="0"/>
        <v>0</v>
      </c>
      <c r="G17" s="72"/>
      <c r="H17" s="72"/>
      <c r="I17" s="72"/>
      <c r="J17" s="72"/>
      <c r="K17" s="58"/>
      <c r="L17" s="58"/>
      <c r="M17" s="58"/>
    </row>
    <row r="18" spans="1:13" ht="12">
      <c r="A18" s="64"/>
      <c r="B18" s="37"/>
      <c r="C18" s="37"/>
      <c r="D18" s="37"/>
      <c r="E18" s="63"/>
      <c r="F18" s="72">
        <f t="shared" si="0"/>
        <v>0</v>
      </c>
      <c r="G18" s="72"/>
      <c r="H18" s="72"/>
      <c r="I18" s="72"/>
      <c r="J18" s="72"/>
      <c r="K18" s="58"/>
      <c r="L18" s="58"/>
      <c r="M18" s="58"/>
    </row>
    <row r="19" spans="1:13" ht="12">
      <c r="A19" s="64"/>
      <c r="B19" s="37"/>
      <c r="C19" s="37"/>
      <c r="D19" s="37"/>
      <c r="E19" s="63"/>
      <c r="F19" s="72">
        <f t="shared" si="0"/>
        <v>0</v>
      </c>
      <c r="G19" s="72"/>
      <c r="H19" s="72"/>
      <c r="I19" s="72"/>
      <c r="J19" s="72"/>
      <c r="K19" s="58"/>
      <c r="L19" s="58"/>
      <c r="M19" s="58"/>
    </row>
    <row r="20" spans="1:13" ht="12">
      <c r="A20" s="77"/>
      <c r="B20" s="37"/>
      <c r="C20" s="37"/>
      <c r="D20" s="37"/>
      <c r="E20" s="63"/>
      <c r="F20" s="72"/>
      <c r="G20" s="72"/>
      <c r="H20" s="72"/>
      <c r="I20" s="72"/>
      <c r="J20" s="72"/>
      <c r="K20" s="58"/>
      <c r="L20" s="58"/>
      <c r="M20" s="58"/>
    </row>
    <row r="21" spans="1:13" s="79" customFormat="1" ht="42.75" customHeight="1">
      <c r="A21" s="354" t="s">
        <v>340</v>
      </c>
      <c r="B21" s="355"/>
      <c r="C21" s="355"/>
      <c r="D21" s="355"/>
      <c r="E21" s="355"/>
      <c r="F21" s="355"/>
      <c r="G21" s="355"/>
      <c r="H21" s="355"/>
      <c r="I21" s="355"/>
      <c r="J21" s="355"/>
      <c r="K21" s="355"/>
      <c r="L21" s="355"/>
      <c r="M21" s="355"/>
    </row>
    <row r="22" spans="1:13" ht="14.25">
      <c r="A22" s="352"/>
      <c r="B22" s="352"/>
      <c r="C22" s="352"/>
      <c r="D22" s="352"/>
      <c r="E22" s="352"/>
      <c r="F22" s="352"/>
      <c r="G22" s="352"/>
      <c r="H22" s="352"/>
      <c r="I22" s="352"/>
      <c r="J22" s="352"/>
      <c r="K22" s="352"/>
      <c r="L22" s="352"/>
      <c r="M22" s="352"/>
    </row>
    <row r="23" ht="12">
      <c r="E23" s="56"/>
    </row>
    <row r="27" ht="12">
      <c r="G27" s="56"/>
    </row>
    <row r="28" ht="12">
      <c r="C28" s="56"/>
    </row>
  </sheetData>
  <sheetProtection/>
  <mergeCells count="10">
    <mergeCell ref="A21:M21"/>
    <mergeCell ref="A22:M22"/>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Q26"/>
  <sheetViews>
    <sheetView showGridLines="0" showZeros="0" zoomScalePageLayoutView="0" workbookViewId="0" topLeftCell="A14">
      <selection activeCell="A8" sqref="A8:A22"/>
    </sheetView>
  </sheetViews>
  <sheetFormatPr defaultColWidth="9.33203125" defaultRowHeight="12.75" customHeight="1"/>
  <cols>
    <col min="1" max="1" width="12.83203125" style="0" customWidth="1"/>
    <col min="2" max="2" width="14.5" style="0" customWidth="1"/>
    <col min="3" max="3" width="71.66015625" style="0" customWidth="1"/>
    <col min="4" max="4" width="10" style="0" customWidth="1"/>
    <col min="5" max="5" width="10.332031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321" t="s">
        <v>123</v>
      </c>
      <c r="B1" s="321"/>
      <c r="C1" s="321"/>
      <c r="D1" s="321"/>
      <c r="E1" s="321"/>
      <c r="F1" s="321"/>
      <c r="G1" s="321"/>
      <c r="H1" s="321"/>
      <c r="I1" s="321"/>
      <c r="J1" s="321"/>
      <c r="K1" s="321"/>
      <c r="L1" s="321"/>
      <c r="M1" s="321"/>
    </row>
    <row r="2" spans="1:13" ht="18" customHeight="1">
      <c r="A2" s="42"/>
      <c r="B2" s="42"/>
      <c r="C2" s="42"/>
      <c r="D2" s="42"/>
      <c r="E2" s="42"/>
      <c r="F2" s="42"/>
      <c r="G2" s="42"/>
      <c r="H2" s="42"/>
      <c r="I2" s="42"/>
      <c r="M2" s="44" t="s">
        <v>124</v>
      </c>
    </row>
    <row r="3" spans="1:13" ht="21" customHeight="1">
      <c r="A3" s="169" t="s">
        <v>205</v>
      </c>
      <c r="B3" s="42"/>
      <c r="C3" s="42"/>
      <c r="D3" s="42"/>
      <c r="E3" s="42"/>
      <c r="F3" s="42"/>
      <c r="G3" s="42"/>
      <c r="H3" s="42"/>
      <c r="I3" s="42"/>
      <c r="K3" s="42"/>
      <c r="M3" s="78" t="s">
        <v>24</v>
      </c>
    </row>
    <row r="4" spans="1:13" s="22" customFormat="1" ht="29.25" customHeight="1">
      <c r="A4" s="306" t="s">
        <v>46</v>
      </c>
      <c r="B4" s="297" t="s">
        <v>125</v>
      </c>
      <c r="C4" s="297" t="s">
        <v>126</v>
      </c>
      <c r="D4" s="296" t="s">
        <v>82</v>
      </c>
      <c r="E4" s="296"/>
      <c r="F4" s="296"/>
      <c r="G4" s="296"/>
      <c r="H4" s="296"/>
      <c r="I4" s="296"/>
      <c r="J4" s="296"/>
      <c r="K4" s="296"/>
      <c r="L4" s="296"/>
      <c r="M4" s="296"/>
    </row>
    <row r="5" spans="1:13" s="22" customFormat="1" ht="12" customHeight="1">
      <c r="A5" s="312"/>
      <c r="B5" s="357"/>
      <c r="C5" s="357"/>
      <c r="D5" s="297" t="s">
        <v>49</v>
      </c>
      <c r="E5" s="296" t="s">
        <v>29</v>
      </c>
      <c r="F5" s="296"/>
      <c r="G5" s="296" t="s">
        <v>183</v>
      </c>
      <c r="H5" s="296" t="s">
        <v>185</v>
      </c>
      <c r="I5" s="296" t="s">
        <v>187</v>
      </c>
      <c r="J5" s="296" t="s">
        <v>87</v>
      </c>
      <c r="K5" s="296" t="s">
        <v>190</v>
      </c>
      <c r="L5" s="296"/>
      <c r="M5" s="296" t="s">
        <v>192</v>
      </c>
    </row>
    <row r="6" spans="1:13" s="22" customFormat="1" ht="51.75" customHeight="1">
      <c r="A6" s="307"/>
      <c r="B6" s="298"/>
      <c r="C6" s="298"/>
      <c r="D6" s="298"/>
      <c r="E6" s="65" t="s">
        <v>52</v>
      </c>
      <c r="F6" s="32" t="s">
        <v>53</v>
      </c>
      <c r="G6" s="296"/>
      <c r="H6" s="296"/>
      <c r="I6" s="296"/>
      <c r="J6" s="296"/>
      <c r="K6" s="65" t="s">
        <v>52</v>
      </c>
      <c r="L6" s="65" t="s">
        <v>194</v>
      </c>
      <c r="M6" s="296"/>
    </row>
    <row r="7" spans="1:13" ht="28.5" customHeight="1">
      <c r="A7" s="35" t="s">
        <v>49</v>
      </c>
      <c r="B7" s="70"/>
      <c r="C7" s="70" t="s">
        <v>127</v>
      </c>
      <c r="D7" s="66">
        <f>SUM(D8:D23)</f>
        <v>1848.9099999999999</v>
      </c>
      <c r="E7" s="66">
        <f>SUM(E8:E23)</f>
        <v>1848.9099999999999</v>
      </c>
      <c r="F7" s="66"/>
      <c r="G7" s="66"/>
      <c r="H7" s="66"/>
      <c r="I7" s="66"/>
      <c r="J7" s="66"/>
      <c r="K7" s="58"/>
      <c r="L7" s="67"/>
      <c r="M7" s="67"/>
    </row>
    <row r="8" spans="1:13" ht="321" customHeight="1">
      <c r="A8" s="308" t="s">
        <v>204</v>
      </c>
      <c r="B8" s="196" t="s">
        <v>341</v>
      </c>
      <c r="C8" s="197" t="s">
        <v>356</v>
      </c>
      <c r="D8" s="199">
        <v>43.2</v>
      </c>
      <c r="E8" s="200">
        <v>43.2</v>
      </c>
      <c r="F8" s="66"/>
      <c r="G8" s="66"/>
      <c r="H8" s="66"/>
      <c r="I8" s="66"/>
      <c r="J8" s="66"/>
      <c r="K8" s="58"/>
      <c r="L8" s="67"/>
      <c r="M8" s="67"/>
    </row>
    <row r="9" spans="1:13" ht="180">
      <c r="A9" s="309"/>
      <c r="B9" s="196" t="s">
        <v>342</v>
      </c>
      <c r="C9" s="197" t="s">
        <v>357</v>
      </c>
      <c r="D9" s="199">
        <v>60</v>
      </c>
      <c r="E9" s="200">
        <v>60</v>
      </c>
      <c r="F9" s="54"/>
      <c r="G9" s="54"/>
      <c r="H9" s="54"/>
      <c r="I9" s="54"/>
      <c r="J9" s="54"/>
      <c r="K9" s="58"/>
      <c r="L9" s="67"/>
      <c r="M9" s="67"/>
    </row>
    <row r="10" spans="1:13" ht="72">
      <c r="A10" s="309"/>
      <c r="B10" s="196" t="s">
        <v>343</v>
      </c>
      <c r="C10" s="198" t="s">
        <v>358</v>
      </c>
      <c r="D10" s="199">
        <v>4</v>
      </c>
      <c r="E10" s="200">
        <v>4</v>
      </c>
      <c r="F10" s="54"/>
      <c r="G10" s="54"/>
      <c r="H10" s="54"/>
      <c r="I10" s="54"/>
      <c r="J10" s="54"/>
      <c r="K10" s="58"/>
      <c r="L10" s="67"/>
      <c r="M10" s="67"/>
    </row>
    <row r="11" spans="1:13" ht="168">
      <c r="A11" s="309"/>
      <c r="B11" s="196" t="s">
        <v>344</v>
      </c>
      <c r="C11" s="198" t="s">
        <v>359</v>
      </c>
      <c r="D11" s="199">
        <v>30.5</v>
      </c>
      <c r="E11" s="200">
        <v>30.5</v>
      </c>
      <c r="F11" s="54"/>
      <c r="G11" s="54"/>
      <c r="H11" s="54"/>
      <c r="I11" s="54"/>
      <c r="J11" s="54"/>
      <c r="K11" s="58"/>
      <c r="L11" s="67"/>
      <c r="M11" s="67"/>
    </row>
    <row r="12" spans="1:13" ht="132">
      <c r="A12" s="309"/>
      <c r="B12" s="196" t="s">
        <v>345</v>
      </c>
      <c r="C12" s="198" t="s">
        <v>360</v>
      </c>
      <c r="D12" s="199">
        <v>33.3</v>
      </c>
      <c r="E12" s="200">
        <v>33.3</v>
      </c>
      <c r="F12" s="54"/>
      <c r="G12" s="54"/>
      <c r="H12" s="54"/>
      <c r="I12" s="54"/>
      <c r="J12" s="54"/>
      <c r="K12" s="58"/>
      <c r="L12" s="67"/>
      <c r="M12" s="67"/>
    </row>
    <row r="13" spans="1:13" ht="84">
      <c r="A13" s="309"/>
      <c r="B13" s="196" t="s">
        <v>346</v>
      </c>
      <c r="C13" s="197" t="s">
        <v>361</v>
      </c>
      <c r="D13" s="199">
        <v>45</v>
      </c>
      <c r="E13" s="200">
        <v>45</v>
      </c>
      <c r="F13" s="54"/>
      <c r="G13" s="54"/>
      <c r="H13" s="54"/>
      <c r="I13" s="54"/>
      <c r="J13" s="54"/>
      <c r="K13" s="58"/>
      <c r="L13" s="67"/>
      <c r="M13" s="67"/>
    </row>
    <row r="14" spans="1:13" ht="228">
      <c r="A14" s="309"/>
      <c r="B14" s="196" t="s">
        <v>347</v>
      </c>
      <c r="C14" s="197" t="s">
        <v>370</v>
      </c>
      <c r="D14" s="199">
        <v>65</v>
      </c>
      <c r="E14" s="200">
        <v>65</v>
      </c>
      <c r="F14" s="54"/>
      <c r="G14" s="54"/>
      <c r="H14" s="54"/>
      <c r="I14" s="54"/>
      <c r="J14" s="54"/>
      <c r="K14" s="58"/>
      <c r="L14" s="67"/>
      <c r="M14" s="67"/>
    </row>
    <row r="15" spans="1:13" ht="300">
      <c r="A15" s="309"/>
      <c r="B15" s="196" t="s">
        <v>348</v>
      </c>
      <c r="C15" s="198" t="s">
        <v>362</v>
      </c>
      <c r="D15" s="199">
        <v>90</v>
      </c>
      <c r="E15" s="200">
        <v>90</v>
      </c>
      <c r="F15" s="54"/>
      <c r="G15" s="54"/>
      <c r="H15" s="54"/>
      <c r="I15" s="54"/>
      <c r="J15" s="54"/>
      <c r="K15" s="58"/>
      <c r="L15" s="67"/>
      <c r="M15" s="67"/>
    </row>
    <row r="16" spans="1:13" ht="60">
      <c r="A16" s="309"/>
      <c r="B16" s="196" t="s">
        <v>349</v>
      </c>
      <c r="C16" s="198" t="s">
        <v>363</v>
      </c>
      <c r="D16" s="199">
        <v>20</v>
      </c>
      <c r="E16" s="200">
        <v>20</v>
      </c>
      <c r="F16" s="54"/>
      <c r="G16" s="54"/>
      <c r="H16" s="54"/>
      <c r="I16" s="54"/>
      <c r="J16" s="54"/>
      <c r="K16" s="58"/>
      <c r="L16" s="67"/>
      <c r="M16" s="67"/>
    </row>
    <row r="17" spans="1:13" ht="156">
      <c r="A17" s="309"/>
      <c r="B17" s="196" t="s">
        <v>350</v>
      </c>
      <c r="C17" s="198" t="s">
        <v>364</v>
      </c>
      <c r="D17" s="199">
        <v>110</v>
      </c>
      <c r="E17" s="200">
        <v>110</v>
      </c>
      <c r="F17" s="54"/>
      <c r="G17" s="54"/>
      <c r="H17" s="54"/>
      <c r="I17" s="54"/>
      <c r="J17" s="54"/>
      <c r="K17" s="58"/>
      <c r="L17" s="67"/>
      <c r="M17" s="67"/>
    </row>
    <row r="18" spans="1:13" ht="72">
      <c r="A18" s="309"/>
      <c r="B18" s="196" t="s">
        <v>351</v>
      </c>
      <c r="C18" s="198" t="s">
        <v>365</v>
      </c>
      <c r="D18" s="199">
        <v>626</v>
      </c>
      <c r="E18" s="200">
        <v>626</v>
      </c>
      <c r="F18" s="54"/>
      <c r="G18" s="54"/>
      <c r="H18" s="54"/>
      <c r="I18" s="54"/>
      <c r="J18" s="54"/>
      <c r="K18" s="58"/>
      <c r="L18" s="67"/>
      <c r="M18" s="67"/>
    </row>
    <row r="19" spans="1:13" ht="96">
      <c r="A19" s="309"/>
      <c r="B19" s="196" t="s">
        <v>352</v>
      </c>
      <c r="C19" s="198" t="s">
        <v>366</v>
      </c>
      <c r="D19" s="199">
        <v>184.8</v>
      </c>
      <c r="E19" s="200">
        <v>184.8</v>
      </c>
      <c r="F19" s="54"/>
      <c r="G19" s="54"/>
      <c r="H19" s="54"/>
      <c r="I19" s="54"/>
      <c r="J19" s="54"/>
      <c r="K19" s="58"/>
      <c r="L19" s="67"/>
      <c r="M19" s="67"/>
    </row>
    <row r="20" spans="1:13" ht="72">
      <c r="A20" s="309"/>
      <c r="B20" s="196" t="s">
        <v>353</v>
      </c>
      <c r="C20" s="198" t="s">
        <v>367</v>
      </c>
      <c r="D20" s="199">
        <v>140.81</v>
      </c>
      <c r="E20" s="200">
        <v>140.81</v>
      </c>
      <c r="F20" s="54"/>
      <c r="G20" s="54"/>
      <c r="H20" s="54"/>
      <c r="I20" s="54"/>
      <c r="J20" s="54"/>
      <c r="K20" s="58"/>
      <c r="L20" s="67"/>
      <c r="M20" s="67"/>
    </row>
    <row r="21" spans="1:13" ht="48">
      <c r="A21" s="309"/>
      <c r="B21" s="196" t="s">
        <v>354</v>
      </c>
      <c r="C21" s="198" t="s">
        <v>368</v>
      </c>
      <c r="D21" s="199">
        <v>120</v>
      </c>
      <c r="E21" s="200">
        <v>120</v>
      </c>
      <c r="F21" s="54"/>
      <c r="G21" s="54"/>
      <c r="H21" s="54"/>
      <c r="I21" s="54"/>
      <c r="J21" s="54"/>
      <c r="K21" s="58"/>
      <c r="L21" s="67"/>
      <c r="M21" s="67"/>
    </row>
    <row r="22" spans="1:13" ht="48">
      <c r="A22" s="310"/>
      <c r="B22" s="196" t="s">
        <v>355</v>
      </c>
      <c r="C22" s="198" t="s">
        <v>369</v>
      </c>
      <c r="D22" s="199">
        <v>200</v>
      </c>
      <c r="E22" s="200">
        <v>200</v>
      </c>
      <c r="F22" s="54"/>
      <c r="G22" s="54"/>
      <c r="H22" s="54"/>
      <c r="I22" s="54"/>
      <c r="J22" s="54"/>
      <c r="K22" s="58"/>
      <c r="L22" s="67"/>
      <c r="M22" s="67"/>
    </row>
    <row r="23" spans="1:13" ht="120">
      <c r="A23" s="243" t="s">
        <v>562</v>
      </c>
      <c r="B23" s="269" t="s">
        <v>592</v>
      </c>
      <c r="C23" s="270" t="s">
        <v>593</v>
      </c>
      <c r="D23" s="271">
        <v>76.3</v>
      </c>
      <c r="E23" s="272">
        <v>76.3</v>
      </c>
      <c r="F23" s="273"/>
      <c r="G23" s="273"/>
      <c r="H23" s="273"/>
      <c r="I23" s="273"/>
      <c r="J23" s="273"/>
      <c r="K23" s="260"/>
      <c r="L23" s="67"/>
      <c r="M23" s="67"/>
    </row>
    <row r="24" spans="1:17" ht="12.75" customHeight="1">
      <c r="A24" s="56" t="s">
        <v>128</v>
      </c>
      <c r="B24" s="56"/>
      <c r="C24" s="56"/>
      <c r="D24" s="56"/>
      <c r="E24" s="56"/>
      <c r="F24" s="56"/>
      <c r="G24" s="56"/>
      <c r="H24" s="56"/>
      <c r="I24" s="56"/>
      <c r="J24" s="56"/>
      <c r="K24" s="56"/>
      <c r="L24" s="56"/>
      <c r="M24" s="56"/>
      <c r="N24" s="56"/>
      <c r="O24" s="56"/>
      <c r="P24" s="56"/>
      <c r="Q24" s="42"/>
    </row>
    <row r="25" spans="1:13" ht="12.75" customHeight="1">
      <c r="A25" s="311" t="s">
        <v>202</v>
      </c>
      <c r="B25" s="304"/>
      <c r="C25" s="304"/>
      <c r="D25" s="304"/>
      <c r="E25" s="304"/>
      <c r="F25" s="304"/>
      <c r="G25" s="304"/>
      <c r="H25" s="304"/>
      <c r="I25" s="304"/>
      <c r="J25" s="304"/>
      <c r="K25" s="304"/>
      <c r="L25" s="304"/>
      <c r="M25" s="304"/>
    </row>
    <row r="26" spans="1:13" ht="12.75" customHeight="1">
      <c r="A26" s="304"/>
      <c r="B26" s="304"/>
      <c r="C26" s="304"/>
      <c r="D26" s="304"/>
      <c r="E26" s="304"/>
      <c r="F26" s="304"/>
      <c r="G26" s="304"/>
      <c r="H26" s="304"/>
      <c r="I26" s="304"/>
      <c r="J26" s="304"/>
      <c r="K26" s="304"/>
      <c r="L26" s="304"/>
      <c r="M26" s="304"/>
    </row>
  </sheetData>
  <sheetProtection/>
  <mergeCells count="16">
    <mergeCell ref="A1:M1"/>
    <mergeCell ref="D4:M4"/>
    <mergeCell ref="E5:F5"/>
    <mergeCell ref="D5:D6"/>
    <mergeCell ref="G5:G6"/>
    <mergeCell ref="H5:H6"/>
    <mergeCell ref="A26:M26"/>
    <mergeCell ref="A4:A6"/>
    <mergeCell ref="B4:B6"/>
    <mergeCell ref="C4:C6"/>
    <mergeCell ref="M5:M6"/>
    <mergeCell ref="I5:I6"/>
    <mergeCell ref="J5:J6"/>
    <mergeCell ref="K5:L5"/>
    <mergeCell ref="A25:M25"/>
    <mergeCell ref="A8:A22"/>
  </mergeCells>
  <printOptions horizontalCentered="1" verticalCentered="1"/>
  <pageMargins left="0" right="0" top="0.21"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2"/>
  <sheetViews>
    <sheetView showGridLines="0" showZeros="0" zoomScalePageLayoutView="0" workbookViewId="0" topLeftCell="A4">
      <selection activeCell="C4" sqref="C4:E6"/>
    </sheetView>
  </sheetViews>
  <sheetFormatPr defaultColWidth="9.33203125" defaultRowHeight="12.75" customHeight="1"/>
  <cols>
    <col min="1" max="1" width="33.83203125" style="0" customWidth="1"/>
    <col min="2" max="2" width="36.16015625" style="0" customWidth="1"/>
    <col min="3" max="3" width="5.83203125" style="0" customWidth="1"/>
    <col min="4" max="4" width="7" style="0" customWidth="1"/>
    <col min="5" max="5" width="6.33203125" style="0" customWidth="1"/>
    <col min="6" max="7" width="9.33203125" style="0" customWidth="1"/>
    <col min="8" max="8" width="13.5" style="0" customWidth="1"/>
    <col min="9" max="9" width="9" style="0" customWidth="1"/>
    <col min="10" max="10" width="9.33203125" style="0" customWidth="1"/>
    <col min="11" max="11" width="9.5" style="0" customWidth="1"/>
    <col min="12" max="12" width="10" style="0" customWidth="1"/>
  </cols>
  <sheetData>
    <row r="1" spans="1:15" ht="22.5">
      <c r="A1" s="346" t="s">
        <v>129</v>
      </c>
      <c r="B1" s="346"/>
      <c r="C1" s="346"/>
      <c r="D1" s="346"/>
      <c r="E1" s="346"/>
      <c r="F1" s="346"/>
      <c r="G1" s="346"/>
      <c r="H1" s="346"/>
      <c r="I1" s="346"/>
      <c r="J1" s="346"/>
      <c r="K1" s="346"/>
      <c r="L1" s="346"/>
      <c r="M1" s="346"/>
      <c r="N1" s="346"/>
      <c r="O1" s="346"/>
    </row>
    <row r="2" spans="1:15" ht="22.5" customHeight="1">
      <c r="A2" s="60"/>
      <c r="B2" s="60"/>
      <c r="C2" s="60"/>
      <c r="D2" s="60"/>
      <c r="E2" s="60"/>
      <c r="F2" s="60"/>
      <c r="G2" s="60"/>
      <c r="H2" s="60"/>
      <c r="I2" s="60"/>
      <c r="J2" s="60"/>
      <c r="K2" s="60"/>
      <c r="O2" s="68" t="s">
        <v>130</v>
      </c>
    </row>
    <row r="3" spans="1:15" ht="20.25" customHeight="1">
      <c r="A3" s="169" t="s">
        <v>205</v>
      </c>
      <c r="O3" s="69" t="s">
        <v>24</v>
      </c>
    </row>
    <row r="4" spans="1:15" s="22" customFormat="1" ht="30.75" customHeight="1">
      <c r="A4" s="359" t="s">
        <v>46</v>
      </c>
      <c r="B4" s="359" t="s">
        <v>131</v>
      </c>
      <c r="C4" s="362" t="s">
        <v>132</v>
      </c>
      <c r="D4" s="362" t="s">
        <v>133</v>
      </c>
      <c r="E4" s="362" t="s">
        <v>134</v>
      </c>
      <c r="F4" s="358" t="s">
        <v>82</v>
      </c>
      <c r="G4" s="358"/>
      <c r="H4" s="358"/>
      <c r="I4" s="358"/>
      <c r="J4" s="358"/>
      <c r="K4" s="358"/>
      <c r="L4" s="358"/>
      <c r="M4" s="358"/>
      <c r="N4" s="358"/>
      <c r="O4" s="358"/>
    </row>
    <row r="5" spans="1:15" s="22" customFormat="1" ht="26.25" customHeight="1">
      <c r="A5" s="360"/>
      <c r="B5" s="360"/>
      <c r="C5" s="363"/>
      <c r="D5" s="363"/>
      <c r="E5" s="363"/>
      <c r="F5" s="365" t="s">
        <v>49</v>
      </c>
      <c r="G5" s="296" t="s">
        <v>29</v>
      </c>
      <c r="H5" s="296"/>
      <c r="I5" s="296" t="s">
        <v>183</v>
      </c>
      <c r="J5" s="296" t="s">
        <v>185</v>
      </c>
      <c r="K5" s="296" t="s">
        <v>187</v>
      </c>
      <c r="L5" s="296" t="s">
        <v>87</v>
      </c>
      <c r="M5" s="296" t="s">
        <v>190</v>
      </c>
      <c r="N5" s="296"/>
      <c r="O5" s="296" t="s">
        <v>192</v>
      </c>
    </row>
    <row r="6" spans="1:15" s="22" customFormat="1" ht="48" customHeight="1">
      <c r="A6" s="361"/>
      <c r="B6" s="361"/>
      <c r="C6" s="364"/>
      <c r="D6" s="364"/>
      <c r="E6" s="364">
        <f>SUM(E7:E11)</f>
        <v>0</v>
      </c>
      <c r="F6" s="366"/>
      <c r="G6" s="65" t="s">
        <v>52</v>
      </c>
      <c r="H6" s="32" t="s">
        <v>53</v>
      </c>
      <c r="I6" s="296"/>
      <c r="J6" s="296"/>
      <c r="K6" s="296"/>
      <c r="L6" s="296"/>
      <c r="M6" s="65" t="s">
        <v>52</v>
      </c>
      <c r="N6" s="65" t="s">
        <v>194</v>
      </c>
      <c r="O6" s="296"/>
    </row>
    <row r="7" spans="1:15" s="22" customFormat="1" ht="33" customHeight="1">
      <c r="A7" s="61" t="s">
        <v>49</v>
      </c>
      <c r="B7" s="38"/>
      <c r="C7" s="70"/>
      <c r="D7" s="70" t="s">
        <v>127</v>
      </c>
      <c r="E7" s="71">
        <f>SUM(E8:E13)</f>
        <v>0</v>
      </c>
      <c r="F7" s="72"/>
      <c r="G7" s="66"/>
      <c r="H7" s="73"/>
      <c r="I7" s="73"/>
      <c r="J7" s="73"/>
      <c r="K7" s="73"/>
      <c r="L7" s="73"/>
      <c r="M7" s="74"/>
      <c r="N7" s="74"/>
      <c r="O7" s="74"/>
    </row>
    <row r="8" spans="1:15" s="22" customFormat="1" ht="33" customHeight="1">
      <c r="A8" s="217" t="s">
        <v>371</v>
      </c>
      <c r="B8" s="38"/>
      <c r="C8" s="70"/>
      <c r="D8" s="70" t="s">
        <v>127</v>
      </c>
      <c r="E8" s="71">
        <f>SUM(E9:E14)</f>
        <v>0</v>
      </c>
      <c r="F8" s="201">
        <v>25</v>
      </c>
      <c r="G8" s="202">
        <v>25</v>
      </c>
      <c r="H8" s="73"/>
      <c r="I8" s="73"/>
      <c r="J8" s="73"/>
      <c r="K8" s="73"/>
      <c r="L8" s="73"/>
      <c r="M8" s="74"/>
      <c r="N8" s="74"/>
      <c r="O8" s="74"/>
    </row>
    <row r="9" spans="1:15" s="22" customFormat="1" ht="62.25" customHeight="1">
      <c r="A9" s="217" t="s">
        <v>372</v>
      </c>
      <c r="B9" s="218" t="s">
        <v>374</v>
      </c>
      <c r="C9" s="70"/>
      <c r="D9" s="70" t="s">
        <v>127</v>
      </c>
      <c r="E9" s="71">
        <f>SUM(E12:E15)</f>
        <v>0</v>
      </c>
      <c r="F9" s="201">
        <v>5</v>
      </c>
      <c r="G9" s="202">
        <v>5</v>
      </c>
      <c r="H9" s="73"/>
      <c r="I9" s="73"/>
      <c r="J9" s="73"/>
      <c r="K9" s="73"/>
      <c r="L9" s="73"/>
      <c r="M9" s="74"/>
      <c r="N9" s="74"/>
      <c r="O9" s="74"/>
    </row>
    <row r="10" spans="1:15" s="22" customFormat="1" ht="76.5" customHeight="1">
      <c r="A10" s="217" t="s">
        <v>372</v>
      </c>
      <c r="B10" s="219" t="s">
        <v>536</v>
      </c>
      <c r="C10" s="70"/>
      <c r="D10" s="70"/>
      <c r="E10" s="71"/>
      <c r="F10" s="201">
        <v>15</v>
      </c>
      <c r="G10" s="202">
        <v>15</v>
      </c>
      <c r="H10" s="73"/>
      <c r="I10" s="73"/>
      <c r="J10" s="73"/>
      <c r="K10" s="73"/>
      <c r="L10" s="73"/>
      <c r="M10" s="74"/>
      <c r="N10" s="74"/>
      <c r="O10" s="74"/>
    </row>
    <row r="11" spans="1:15" s="22" customFormat="1" ht="67.5" customHeight="1">
      <c r="A11" s="217" t="s">
        <v>373</v>
      </c>
      <c r="B11" s="220" t="s">
        <v>537</v>
      </c>
      <c r="C11" s="70"/>
      <c r="D11" s="70"/>
      <c r="E11" s="71"/>
      <c r="F11" s="201">
        <v>5</v>
      </c>
      <c r="G11" s="202">
        <v>5</v>
      </c>
      <c r="H11" s="73"/>
      <c r="I11" s="73"/>
      <c r="J11" s="73"/>
      <c r="K11" s="73"/>
      <c r="L11" s="73"/>
      <c r="M11" s="74"/>
      <c r="N11" s="74"/>
      <c r="O11" s="74"/>
    </row>
    <row r="12" spans="1:14" ht="26.25" customHeight="1">
      <c r="A12" s="56" t="s">
        <v>135</v>
      </c>
      <c r="B12" s="56"/>
      <c r="C12" s="56"/>
      <c r="D12" s="56"/>
      <c r="E12" s="56"/>
      <c r="F12" s="56"/>
      <c r="G12" s="56"/>
      <c r="H12" s="56"/>
      <c r="I12" s="56"/>
      <c r="J12" s="56"/>
      <c r="K12" s="56"/>
      <c r="L12" s="42"/>
      <c r="M12" s="42"/>
      <c r="N12" s="42"/>
    </row>
    <row r="13" ht="30.75" customHeight="1"/>
  </sheetData>
  <sheetProtection/>
  <mergeCells count="15">
    <mergeCell ref="D4:D6"/>
    <mergeCell ref="E4:E6"/>
    <mergeCell ref="F5:F6"/>
    <mergeCell ref="I5:I6"/>
    <mergeCell ref="J5:J6"/>
    <mergeCell ref="O5:O6"/>
    <mergeCell ref="K5:K6"/>
    <mergeCell ref="L5:L6"/>
    <mergeCell ref="M5:N5"/>
    <mergeCell ref="A1:O1"/>
    <mergeCell ref="F4:O4"/>
    <mergeCell ref="G5:H5"/>
    <mergeCell ref="A4:A6"/>
    <mergeCell ref="B4:B6"/>
    <mergeCell ref="C4:C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10"/>
  <sheetViews>
    <sheetView showGridLines="0" showZeros="0" zoomScalePageLayoutView="0" workbookViewId="0" topLeftCell="A1">
      <selection activeCell="G18" sqref="G18"/>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346" t="s">
        <v>136</v>
      </c>
      <c r="B1" s="346"/>
      <c r="C1" s="346"/>
      <c r="D1" s="346"/>
      <c r="E1" s="346"/>
      <c r="F1" s="346"/>
      <c r="G1" s="346"/>
      <c r="H1" s="346"/>
      <c r="I1" s="346"/>
      <c r="J1" s="346"/>
      <c r="K1" s="346"/>
      <c r="L1" s="346"/>
      <c r="M1" s="346"/>
      <c r="N1" s="346"/>
      <c r="O1" s="346"/>
      <c r="P1" s="346"/>
      <c r="Q1" s="346"/>
      <c r="R1" s="346"/>
      <c r="S1" s="346"/>
    </row>
    <row r="2" spans="1:19" ht="18" customHeight="1">
      <c r="A2" s="60"/>
      <c r="B2" s="60"/>
      <c r="C2" s="60"/>
      <c r="D2" s="60"/>
      <c r="E2" s="60"/>
      <c r="F2" s="60"/>
      <c r="G2" s="60"/>
      <c r="H2" s="60"/>
      <c r="I2" s="60"/>
      <c r="J2" s="60"/>
      <c r="K2" s="60"/>
      <c r="L2" s="60"/>
      <c r="M2" s="60"/>
      <c r="N2" s="60"/>
      <c r="O2" s="60"/>
      <c r="S2" s="68" t="s">
        <v>137</v>
      </c>
    </row>
    <row r="3" spans="1:19" ht="22.5" customHeight="1">
      <c r="A3" s="169" t="s">
        <v>205</v>
      </c>
      <c r="S3" s="69" t="s">
        <v>24</v>
      </c>
    </row>
    <row r="4" spans="1:19" s="22" customFormat="1" ht="21.75" customHeight="1">
      <c r="A4" s="358" t="s">
        <v>46</v>
      </c>
      <c r="B4" s="372" t="s">
        <v>138</v>
      </c>
      <c r="C4" s="372" t="s">
        <v>139</v>
      </c>
      <c r="D4" s="375" t="s">
        <v>140</v>
      </c>
      <c r="E4" s="375"/>
      <c r="F4" s="375"/>
      <c r="G4" s="369" t="s">
        <v>141</v>
      </c>
      <c r="H4" s="372" t="s">
        <v>142</v>
      </c>
      <c r="I4" s="372" t="s">
        <v>143</v>
      </c>
      <c r="J4" s="358" t="s">
        <v>82</v>
      </c>
      <c r="K4" s="358"/>
      <c r="L4" s="358"/>
      <c r="M4" s="358"/>
      <c r="N4" s="358"/>
      <c r="O4" s="358"/>
      <c r="P4" s="358"/>
      <c r="Q4" s="358"/>
      <c r="R4" s="358"/>
      <c r="S4" s="358"/>
    </row>
    <row r="5" spans="1:19" s="22" customFormat="1" ht="26.25" customHeight="1">
      <c r="A5" s="358"/>
      <c r="B5" s="373"/>
      <c r="C5" s="373"/>
      <c r="D5" s="367" t="s">
        <v>62</v>
      </c>
      <c r="E5" s="367" t="s">
        <v>63</v>
      </c>
      <c r="F5" s="367" t="s">
        <v>64</v>
      </c>
      <c r="G5" s="370"/>
      <c r="H5" s="373"/>
      <c r="I5" s="373" t="s">
        <v>143</v>
      </c>
      <c r="J5" s="358" t="s">
        <v>49</v>
      </c>
      <c r="K5" s="296" t="s">
        <v>29</v>
      </c>
      <c r="L5" s="296"/>
      <c r="M5" s="296" t="s">
        <v>183</v>
      </c>
      <c r="N5" s="296" t="s">
        <v>185</v>
      </c>
      <c r="O5" s="296" t="s">
        <v>187</v>
      </c>
      <c r="P5" s="296" t="s">
        <v>87</v>
      </c>
      <c r="Q5" s="296" t="s">
        <v>190</v>
      </c>
      <c r="R5" s="296"/>
      <c r="S5" s="296" t="s">
        <v>192</v>
      </c>
    </row>
    <row r="6" spans="1:19" ht="49.5" customHeight="1">
      <c r="A6" s="358"/>
      <c r="B6" s="374"/>
      <c r="C6" s="374"/>
      <c r="D6" s="368"/>
      <c r="E6" s="368"/>
      <c r="F6" s="368"/>
      <c r="G6" s="371"/>
      <c r="H6" s="374"/>
      <c r="I6" s="374"/>
      <c r="J6" s="358"/>
      <c r="K6" s="65" t="s">
        <v>52</v>
      </c>
      <c r="L6" s="32" t="s">
        <v>53</v>
      </c>
      <c r="M6" s="296"/>
      <c r="N6" s="296"/>
      <c r="O6" s="296"/>
      <c r="P6" s="296"/>
      <c r="Q6" s="65" t="s">
        <v>52</v>
      </c>
      <c r="R6" s="65" t="s">
        <v>194</v>
      </c>
      <c r="S6" s="296"/>
    </row>
    <row r="7" spans="1:19" ht="51.75" customHeight="1">
      <c r="A7" s="62" t="s">
        <v>49</v>
      </c>
      <c r="B7" s="63"/>
      <c r="C7" s="64"/>
      <c r="D7" s="64"/>
      <c r="E7" s="64"/>
      <c r="F7" s="64"/>
      <c r="G7" s="64" t="s">
        <v>127</v>
      </c>
      <c r="H7" s="64"/>
      <c r="I7" s="64"/>
      <c r="J7" s="66">
        <f>SUM(K7:P7)</f>
        <v>0</v>
      </c>
      <c r="K7" s="66"/>
      <c r="L7" s="67"/>
      <c r="M7" s="67"/>
      <c r="N7" s="67"/>
      <c r="O7" s="67"/>
      <c r="P7" s="67"/>
      <c r="Q7" s="67"/>
      <c r="R7" s="67"/>
      <c r="S7" s="67"/>
    </row>
    <row r="8" spans="1:19" ht="51.75" customHeight="1">
      <c r="A8" s="64"/>
      <c r="B8" s="63"/>
      <c r="C8" s="64"/>
      <c r="D8" s="64"/>
      <c r="E8" s="64"/>
      <c r="F8" s="64"/>
      <c r="G8" s="64" t="s">
        <v>127</v>
      </c>
      <c r="H8" s="64"/>
      <c r="I8" s="64"/>
      <c r="J8" s="66">
        <f>SUM(K8:P8)</f>
        <v>0</v>
      </c>
      <c r="K8" s="66"/>
      <c r="L8" s="67"/>
      <c r="M8" s="67"/>
      <c r="N8" s="67"/>
      <c r="O8" s="67"/>
      <c r="P8" s="67"/>
      <c r="Q8" s="67"/>
      <c r="R8" s="67"/>
      <c r="S8" s="67"/>
    </row>
    <row r="9" spans="1:19" ht="51.75" customHeight="1">
      <c r="A9" s="64"/>
      <c r="B9" s="63"/>
      <c r="C9" s="64"/>
      <c r="D9" s="64"/>
      <c r="E9" s="64"/>
      <c r="F9" s="64"/>
      <c r="G9" s="64" t="s">
        <v>127</v>
      </c>
      <c r="H9" s="64"/>
      <c r="I9" s="64"/>
      <c r="J9" s="66">
        <f>SUM(K9:P9)</f>
        <v>0</v>
      </c>
      <c r="K9" s="66"/>
      <c r="L9" s="67"/>
      <c r="M9" s="67"/>
      <c r="N9" s="67"/>
      <c r="O9" s="67"/>
      <c r="P9" s="67"/>
      <c r="Q9" s="67"/>
      <c r="R9" s="67"/>
      <c r="S9" s="67"/>
    </row>
    <row r="10" spans="1:17" ht="31.5" customHeight="1">
      <c r="A10" s="56" t="s">
        <v>466</v>
      </c>
      <c r="B10" s="56"/>
      <c r="C10" s="56"/>
      <c r="D10" s="56"/>
      <c r="E10" s="56"/>
      <c r="F10" s="56"/>
      <c r="G10" s="56"/>
      <c r="H10" s="56"/>
      <c r="I10" s="56"/>
      <c r="J10" s="56"/>
      <c r="K10" s="56"/>
      <c r="L10" s="56"/>
      <c r="M10" s="56"/>
      <c r="N10" s="42"/>
      <c r="O10" s="42"/>
      <c r="P10" s="42"/>
      <c r="Q10" s="42"/>
    </row>
  </sheetData>
  <sheetProtection/>
  <mergeCells count="20">
    <mergeCell ref="M5:M6"/>
    <mergeCell ref="A1:S1"/>
    <mergeCell ref="D4:F4"/>
    <mergeCell ref="J4:S4"/>
    <mergeCell ref="K5:L5"/>
    <mergeCell ref="A4:A6"/>
    <mergeCell ref="B4:B6"/>
    <mergeCell ref="C4:C6"/>
    <mergeCell ref="D5:D6"/>
    <mergeCell ref="E5:E6"/>
    <mergeCell ref="N5:N6"/>
    <mergeCell ref="S5:S6"/>
    <mergeCell ref="O5:O6"/>
    <mergeCell ref="P5:P6"/>
    <mergeCell ref="Q5:R5"/>
    <mergeCell ref="F5:F6"/>
    <mergeCell ref="G4:G6"/>
    <mergeCell ref="H4:H6"/>
    <mergeCell ref="I4:I6"/>
    <mergeCell ref="J5:J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3"/>
  <sheetViews>
    <sheetView showGridLines="0" showZeros="0" zoomScalePageLayoutView="0" workbookViewId="0" topLeftCell="A1">
      <selection activeCell="E12" sqref="E12"/>
    </sheetView>
  </sheetViews>
  <sheetFormatPr defaultColWidth="9.16015625" defaultRowHeight="12.75" customHeight="1"/>
  <cols>
    <col min="1" max="1" width="62" style="0" customWidth="1"/>
    <col min="2" max="3" width="35.5" style="0" customWidth="1"/>
  </cols>
  <sheetData>
    <row r="1" spans="1:3" ht="35.25" customHeight="1">
      <c r="A1" s="43" t="s">
        <v>144</v>
      </c>
      <c r="B1" s="43"/>
      <c r="C1" s="43"/>
    </row>
    <row r="2" spans="1:3" ht="21" customHeight="1">
      <c r="A2" s="43"/>
      <c r="B2" s="43"/>
      <c r="C2" s="44" t="s">
        <v>145</v>
      </c>
    </row>
    <row r="3" spans="1:3" ht="24.75" customHeight="1">
      <c r="A3" s="169" t="s">
        <v>205</v>
      </c>
      <c r="B3" s="29"/>
      <c r="C3" s="45" t="s">
        <v>24</v>
      </c>
    </row>
    <row r="4" spans="1:16" s="41" customFormat="1" ht="21.75" customHeight="1">
      <c r="A4" s="324" t="s">
        <v>146</v>
      </c>
      <c r="B4" s="46" t="s">
        <v>147</v>
      </c>
      <c r="C4" s="47"/>
      <c r="F4" s="48"/>
      <c r="P4" s="48"/>
    </row>
    <row r="5" spans="1:16" s="41" customFormat="1" ht="43.5" customHeight="1">
      <c r="A5" s="324"/>
      <c r="B5" s="49" t="s">
        <v>148</v>
      </c>
      <c r="C5" s="50" t="s">
        <v>149</v>
      </c>
      <c r="E5" s="51">
        <v>3.6</v>
      </c>
      <c r="F5" s="52">
        <v>0</v>
      </c>
      <c r="G5" s="52">
        <v>0.6</v>
      </c>
      <c r="H5" s="51">
        <v>3</v>
      </c>
      <c r="I5" s="52">
        <v>0</v>
      </c>
      <c r="J5" s="51">
        <v>3</v>
      </c>
      <c r="K5" s="51">
        <v>9.4</v>
      </c>
      <c r="L5" s="52">
        <v>0</v>
      </c>
      <c r="M5" s="52">
        <v>0.7</v>
      </c>
      <c r="N5" s="51">
        <v>8.7</v>
      </c>
      <c r="O5" s="52">
        <v>0</v>
      </c>
      <c r="P5" s="51">
        <v>8.7</v>
      </c>
    </row>
    <row r="6" spans="1:16" s="41" customFormat="1" ht="34.5" customHeight="1">
      <c r="A6" s="53" t="s">
        <v>150</v>
      </c>
      <c r="B6" s="54">
        <f>SUM(B7:B9)</f>
        <v>13.899999999999999</v>
      </c>
      <c r="C6" s="54">
        <f>SUM(C7:C9)</f>
        <v>32.5</v>
      </c>
      <c r="E6" s="48"/>
      <c r="G6" s="48"/>
      <c r="I6" s="48"/>
      <c r="J6" s="48"/>
      <c r="K6" s="48"/>
      <c r="L6" s="48"/>
      <c r="M6" s="48"/>
      <c r="N6" s="48"/>
      <c r="O6" s="48"/>
      <c r="P6" s="48"/>
    </row>
    <row r="7" spans="1:16" s="42" customFormat="1" ht="34.5" customHeight="1">
      <c r="A7" s="55" t="s">
        <v>151</v>
      </c>
      <c r="B7" s="54">
        <v>0</v>
      </c>
      <c r="C7" s="54"/>
      <c r="D7" s="56"/>
      <c r="E7" s="56"/>
      <c r="F7" s="56"/>
      <c r="G7" s="56"/>
      <c r="H7" s="56"/>
      <c r="I7" s="56"/>
      <c r="J7" s="56"/>
      <c r="K7" s="56"/>
      <c r="L7" s="56"/>
      <c r="M7" s="56"/>
      <c r="O7" s="56"/>
      <c r="P7" s="56"/>
    </row>
    <row r="8" spans="1:16" s="42" customFormat="1" ht="34.5" customHeight="1">
      <c r="A8" s="57" t="s">
        <v>152</v>
      </c>
      <c r="B8" s="54">
        <v>2</v>
      </c>
      <c r="C8" s="58">
        <v>25</v>
      </c>
      <c r="D8" s="56"/>
      <c r="E8" s="56"/>
      <c r="G8" s="56"/>
      <c r="H8" s="56"/>
      <c r="I8" s="56"/>
      <c r="J8" s="56"/>
      <c r="K8" s="56"/>
      <c r="L8" s="56"/>
      <c r="M8" s="56"/>
      <c r="O8" s="56"/>
      <c r="P8" s="56"/>
    </row>
    <row r="9" spans="1:16" s="42" customFormat="1" ht="34.5" customHeight="1">
      <c r="A9" s="57" t="s">
        <v>606</v>
      </c>
      <c r="B9" s="54">
        <f>SUM(B10:B11)</f>
        <v>11.899999999999999</v>
      </c>
      <c r="C9" s="54">
        <f>SUM(C10:C11)</f>
        <v>7.5</v>
      </c>
      <c r="D9" s="56"/>
      <c r="E9" s="56"/>
      <c r="H9" s="56"/>
      <c r="I9" s="56"/>
      <c r="L9" s="56"/>
      <c r="N9" s="56"/>
      <c r="P9" s="56"/>
    </row>
    <row r="10" spans="1:9" s="42" customFormat="1" ht="34.5" customHeight="1">
      <c r="A10" s="57" t="s">
        <v>153</v>
      </c>
      <c r="B10" s="54">
        <v>0</v>
      </c>
      <c r="C10" s="54"/>
      <c r="D10" s="56"/>
      <c r="E10" s="56"/>
      <c r="F10" s="56"/>
      <c r="G10" s="56"/>
      <c r="H10" s="56"/>
      <c r="I10" s="56"/>
    </row>
    <row r="11" spans="1:8" s="42" customFormat="1" ht="34.5" customHeight="1">
      <c r="A11" s="57" t="s">
        <v>607</v>
      </c>
      <c r="B11" s="54">
        <f>2.3+9.6</f>
        <v>11.899999999999999</v>
      </c>
      <c r="C11" s="54">
        <f>2.5+5</f>
        <v>7.5</v>
      </c>
      <c r="D11" s="56"/>
      <c r="E11" s="56"/>
      <c r="F11" s="56"/>
      <c r="G11" s="56"/>
      <c r="H11" s="56"/>
    </row>
    <row r="12" spans="1:22" ht="12.75" customHeight="1">
      <c r="A12" s="56" t="s">
        <v>128</v>
      </c>
      <c r="B12" s="56"/>
      <c r="C12" s="56"/>
      <c r="D12" s="56"/>
      <c r="E12" s="56"/>
      <c r="F12" s="56"/>
      <c r="G12" s="56"/>
      <c r="H12" s="56"/>
      <c r="I12" s="56"/>
      <c r="J12" s="56"/>
      <c r="K12" s="56"/>
      <c r="L12" s="56"/>
      <c r="M12" s="56"/>
      <c r="N12" s="56"/>
      <c r="O12" s="56"/>
      <c r="P12" s="56"/>
      <c r="Q12" s="56"/>
      <c r="R12" s="56"/>
      <c r="S12" s="56"/>
      <c r="T12" s="56"/>
      <c r="U12" s="56"/>
      <c r="V12" s="42"/>
    </row>
    <row r="13" spans="1:3" ht="24" customHeight="1">
      <c r="A13" s="304" t="s">
        <v>195</v>
      </c>
      <c r="B13" s="304"/>
      <c r="C13" s="304"/>
    </row>
  </sheetData>
  <sheetProtection/>
  <mergeCells count="2">
    <mergeCell ref="A13:C13"/>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F43"/>
  <sheetViews>
    <sheetView showGridLines="0" showZeros="0" zoomScalePageLayoutView="0" workbookViewId="0" topLeftCell="A1">
      <selection activeCell="F8" sqref="F8"/>
    </sheetView>
  </sheetViews>
  <sheetFormatPr defaultColWidth="9.33203125" defaultRowHeight="19.5" customHeight="1"/>
  <cols>
    <col min="1" max="1" width="20.83203125" style="23" customWidth="1"/>
    <col min="2" max="3" width="7.16015625" style="24" customWidth="1"/>
    <col min="4" max="4" width="11.33203125" style="24" customWidth="1"/>
    <col min="5" max="5" width="47" style="24" customWidth="1"/>
    <col min="6" max="6" width="26" style="24" customWidth="1"/>
  </cols>
  <sheetData>
    <row r="1" spans="1:6" s="19" customFormat="1" ht="36.75" customHeight="1">
      <c r="A1" s="25" t="s">
        <v>154</v>
      </c>
      <c r="B1" s="26"/>
      <c r="C1" s="26"/>
      <c r="D1" s="26"/>
      <c r="E1" s="26"/>
      <c r="F1" s="26"/>
    </row>
    <row r="2" spans="1:6" s="19" customFormat="1" ht="24" customHeight="1">
      <c r="A2" s="27"/>
      <c r="B2" s="27"/>
      <c r="C2" s="27"/>
      <c r="D2" s="27"/>
      <c r="E2" s="27"/>
      <c r="F2" s="28" t="s">
        <v>155</v>
      </c>
    </row>
    <row r="3" spans="1:6" s="19" customFormat="1" ht="15" customHeight="1">
      <c r="A3" s="347" t="s">
        <v>205</v>
      </c>
      <c r="B3" s="348"/>
      <c r="C3" s="348"/>
      <c r="D3" s="30"/>
      <c r="E3" s="30"/>
      <c r="F3" s="31" t="s">
        <v>24</v>
      </c>
    </row>
    <row r="4" spans="1:6" s="20" customFormat="1" ht="24" customHeight="1">
      <c r="A4" s="376" t="s">
        <v>46</v>
      </c>
      <c r="B4" s="296" t="s">
        <v>156</v>
      </c>
      <c r="C4" s="296"/>
      <c r="D4" s="296"/>
      <c r="E4" s="296" t="s">
        <v>61</v>
      </c>
      <c r="F4" s="377" t="s">
        <v>148</v>
      </c>
    </row>
    <row r="5" spans="1:6" s="20" customFormat="1" ht="24.75" customHeight="1">
      <c r="A5" s="376"/>
      <c r="B5" s="296"/>
      <c r="C5" s="296"/>
      <c r="D5" s="296"/>
      <c r="E5" s="296"/>
      <c r="F5" s="377"/>
    </row>
    <row r="6" spans="1:6" s="21" customFormat="1" ht="38.25" customHeight="1">
      <c r="A6" s="376"/>
      <c r="B6" s="33" t="s">
        <v>62</v>
      </c>
      <c r="C6" s="33" t="s">
        <v>63</v>
      </c>
      <c r="D6" s="33" t="s">
        <v>64</v>
      </c>
      <c r="E6" s="296"/>
      <c r="F6" s="377"/>
    </row>
    <row r="7" spans="1:6" s="22" customFormat="1" ht="35.25" customHeight="1">
      <c r="A7" s="284"/>
      <c r="B7" s="34"/>
      <c r="C7" s="34"/>
      <c r="D7" s="34"/>
      <c r="E7" s="35" t="s">
        <v>49</v>
      </c>
      <c r="F7" s="36">
        <f>F8+F27+F38</f>
        <v>102.34</v>
      </c>
    </row>
    <row r="8" spans="1:6" ht="30" customHeight="1">
      <c r="A8" s="379" t="s">
        <v>204</v>
      </c>
      <c r="B8" s="281" t="s">
        <v>110</v>
      </c>
      <c r="C8" s="281"/>
      <c r="D8" s="281"/>
      <c r="E8" s="282" t="s">
        <v>55</v>
      </c>
      <c r="F8" s="283">
        <v>94.27</v>
      </c>
    </row>
    <row r="9" spans="1:6" ht="30" customHeight="1">
      <c r="A9" s="380"/>
      <c r="B9" s="281"/>
      <c r="C9" s="281" t="s">
        <v>220</v>
      </c>
      <c r="D9" s="281"/>
      <c r="E9" s="282" t="s">
        <v>247</v>
      </c>
      <c r="F9" s="283">
        <v>17</v>
      </c>
    </row>
    <row r="10" spans="1:6" ht="30" customHeight="1">
      <c r="A10" s="380"/>
      <c r="B10" s="281" t="s">
        <v>70</v>
      </c>
      <c r="C10" s="281" t="s">
        <v>70</v>
      </c>
      <c r="D10" s="281" t="s">
        <v>375</v>
      </c>
      <c r="E10" s="282" t="s">
        <v>111</v>
      </c>
      <c r="F10" s="283">
        <v>17</v>
      </c>
    </row>
    <row r="11" spans="1:6" ht="30" customHeight="1">
      <c r="A11" s="380"/>
      <c r="B11" s="281"/>
      <c r="C11" s="281" t="s">
        <v>221</v>
      </c>
      <c r="D11" s="281"/>
      <c r="E11" s="282" t="s">
        <v>248</v>
      </c>
      <c r="F11" s="283">
        <v>2.18</v>
      </c>
    </row>
    <row r="12" spans="1:6" ht="30" customHeight="1">
      <c r="A12" s="380"/>
      <c r="B12" s="281" t="s">
        <v>70</v>
      </c>
      <c r="C12" s="281" t="s">
        <v>70</v>
      </c>
      <c r="D12" s="281" t="s">
        <v>376</v>
      </c>
      <c r="E12" s="282" t="s">
        <v>249</v>
      </c>
      <c r="F12" s="283">
        <v>2.18</v>
      </c>
    </row>
    <row r="13" spans="1:6" ht="30" customHeight="1">
      <c r="A13" s="380"/>
      <c r="B13" s="281"/>
      <c r="C13" s="281" t="s">
        <v>222</v>
      </c>
      <c r="D13" s="281"/>
      <c r="E13" s="282" t="s">
        <v>250</v>
      </c>
      <c r="F13" s="283">
        <v>0.4</v>
      </c>
    </row>
    <row r="14" spans="1:6" ht="30" customHeight="1">
      <c r="A14" s="380"/>
      <c r="B14" s="281" t="s">
        <v>70</v>
      </c>
      <c r="C14" s="281" t="s">
        <v>70</v>
      </c>
      <c r="D14" s="281" t="s">
        <v>377</v>
      </c>
      <c r="E14" s="282" t="s">
        <v>112</v>
      </c>
      <c r="F14" s="283">
        <v>0.4</v>
      </c>
    </row>
    <row r="15" spans="1:6" ht="30" customHeight="1">
      <c r="A15" s="380"/>
      <c r="B15" s="281"/>
      <c r="C15" s="281" t="s">
        <v>223</v>
      </c>
      <c r="D15" s="281"/>
      <c r="E15" s="282" t="s">
        <v>251</v>
      </c>
      <c r="F15" s="283">
        <v>6</v>
      </c>
    </row>
    <row r="16" spans="1:6" ht="30" customHeight="1">
      <c r="A16" s="380"/>
      <c r="B16" s="281" t="s">
        <v>70</v>
      </c>
      <c r="C16" s="281" t="s">
        <v>70</v>
      </c>
      <c r="D16" s="281" t="s">
        <v>378</v>
      </c>
      <c r="E16" s="282" t="s">
        <v>113</v>
      </c>
      <c r="F16" s="283">
        <v>6</v>
      </c>
    </row>
    <row r="17" spans="1:6" ht="30" customHeight="1">
      <c r="A17" s="380"/>
      <c r="B17" s="281"/>
      <c r="C17" s="281" t="s">
        <v>224</v>
      </c>
      <c r="D17" s="281"/>
      <c r="E17" s="282" t="s">
        <v>252</v>
      </c>
      <c r="F17" s="283">
        <v>5</v>
      </c>
    </row>
    <row r="18" spans="1:6" ht="30" customHeight="1">
      <c r="A18" s="380"/>
      <c r="B18" s="281" t="s">
        <v>70</v>
      </c>
      <c r="C18" s="281" t="s">
        <v>70</v>
      </c>
      <c r="D18" s="281" t="s">
        <v>379</v>
      </c>
      <c r="E18" s="282" t="s">
        <v>114</v>
      </c>
      <c r="F18" s="283">
        <v>5</v>
      </c>
    </row>
    <row r="19" spans="1:6" ht="30" customHeight="1">
      <c r="A19" s="380"/>
      <c r="B19" s="281"/>
      <c r="C19" s="281" t="s">
        <v>225</v>
      </c>
      <c r="D19" s="281"/>
      <c r="E19" s="282" t="s">
        <v>253</v>
      </c>
      <c r="F19" s="283">
        <v>4</v>
      </c>
    </row>
    <row r="20" spans="1:6" ht="30" customHeight="1">
      <c r="A20" s="380"/>
      <c r="B20" s="281" t="s">
        <v>70</v>
      </c>
      <c r="C20" s="281" t="s">
        <v>70</v>
      </c>
      <c r="D20" s="281" t="s">
        <v>380</v>
      </c>
      <c r="E20" s="282" t="s">
        <v>254</v>
      </c>
      <c r="F20" s="283">
        <v>4</v>
      </c>
    </row>
    <row r="21" spans="1:6" ht="30" customHeight="1">
      <c r="A21" s="380"/>
      <c r="B21" s="281"/>
      <c r="C21" s="281" t="s">
        <v>226</v>
      </c>
      <c r="D21" s="281"/>
      <c r="E21" s="282" t="s">
        <v>255</v>
      </c>
      <c r="F21" s="283">
        <v>4.6</v>
      </c>
    </row>
    <row r="22" spans="1:6" ht="30" customHeight="1">
      <c r="A22" s="380"/>
      <c r="B22" s="281" t="s">
        <v>70</v>
      </c>
      <c r="C22" s="281" t="s">
        <v>70</v>
      </c>
      <c r="D22" s="281" t="s">
        <v>381</v>
      </c>
      <c r="E22" s="282" t="s">
        <v>256</v>
      </c>
      <c r="F22" s="283">
        <v>4.6</v>
      </c>
    </row>
    <row r="23" spans="1:6" ht="30" customHeight="1">
      <c r="A23" s="380"/>
      <c r="B23" s="281"/>
      <c r="C23" s="281" t="s">
        <v>227</v>
      </c>
      <c r="D23" s="281"/>
      <c r="E23" s="282" t="s">
        <v>257</v>
      </c>
      <c r="F23" s="283">
        <v>52.93</v>
      </c>
    </row>
    <row r="24" spans="1:6" ht="30" customHeight="1">
      <c r="A24" s="380"/>
      <c r="B24" s="281" t="s">
        <v>70</v>
      </c>
      <c r="C24" s="281" t="s">
        <v>70</v>
      </c>
      <c r="D24" s="281" t="s">
        <v>382</v>
      </c>
      <c r="E24" s="282" t="s">
        <v>115</v>
      </c>
      <c r="F24" s="283">
        <v>52.93</v>
      </c>
    </row>
    <row r="25" spans="1:6" ht="30" customHeight="1">
      <c r="A25" s="380"/>
      <c r="B25" s="281"/>
      <c r="C25" s="281" t="s">
        <v>228</v>
      </c>
      <c r="D25" s="281"/>
      <c r="E25" s="282" t="s">
        <v>258</v>
      </c>
      <c r="F25" s="283">
        <v>2.16</v>
      </c>
    </row>
    <row r="26" spans="1:6" ht="30" customHeight="1">
      <c r="A26" s="381"/>
      <c r="B26" s="281" t="s">
        <v>70</v>
      </c>
      <c r="C26" s="281" t="s">
        <v>70</v>
      </c>
      <c r="D26" s="281" t="s">
        <v>383</v>
      </c>
      <c r="E26" s="282" t="s">
        <v>259</v>
      </c>
      <c r="F26" s="283">
        <v>2.16</v>
      </c>
    </row>
    <row r="27" spans="1:6" ht="30" customHeight="1">
      <c r="A27" s="379" t="s">
        <v>604</v>
      </c>
      <c r="B27" s="285" t="s">
        <v>110</v>
      </c>
      <c r="C27" s="285"/>
      <c r="D27" s="285"/>
      <c r="E27" s="286" t="s">
        <v>55</v>
      </c>
      <c r="F27" s="287">
        <v>8.06</v>
      </c>
    </row>
    <row r="28" spans="1:6" ht="30" customHeight="1">
      <c r="A28" s="380"/>
      <c r="B28" s="285"/>
      <c r="C28" s="285" t="s">
        <v>220</v>
      </c>
      <c r="D28" s="285"/>
      <c r="E28" s="286" t="s">
        <v>247</v>
      </c>
      <c r="F28" s="287">
        <v>1.5</v>
      </c>
    </row>
    <row r="29" spans="1:6" ht="30" customHeight="1">
      <c r="A29" s="380"/>
      <c r="B29" s="285" t="s">
        <v>70</v>
      </c>
      <c r="C29" s="285" t="s">
        <v>70</v>
      </c>
      <c r="D29" s="285" t="s">
        <v>375</v>
      </c>
      <c r="E29" s="286" t="s">
        <v>111</v>
      </c>
      <c r="F29" s="287">
        <v>1.5</v>
      </c>
    </row>
    <row r="30" spans="1:6" ht="30" customHeight="1">
      <c r="A30" s="380"/>
      <c r="B30" s="285"/>
      <c r="C30" s="285" t="s">
        <v>572</v>
      </c>
      <c r="D30" s="285"/>
      <c r="E30" s="286" t="s">
        <v>573</v>
      </c>
      <c r="F30" s="287">
        <v>0.45</v>
      </c>
    </row>
    <row r="31" spans="1:6" ht="30" customHeight="1">
      <c r="A31" s="380"/>
      <c r="B31" s="285" t="s">
        <v>70</v>
      </c>
      <c r="C31" s="285" t="s">
        <v>70</v>
      </c>
      <c r="D31" s="285" t="s">
        <v>574</v>
      </c>
      <c r="E31" s="286" t="s">
        <v>575</v>
      </c>
      <c r="F31" s="287">
        <v>0.45</v>
      </c>
    </row>
    <row r="32" spans="1:6" ht="30" customHeight="1">
      <c r="A32" s="380"/>
      <c r="B32" s="285"/>
      <c r="C32" s="285" t="s">
        <v>576</v>
      </c>
      <c r="D32" s="285"/>
      <c r="E32" s="286" t="s">
        <v>577</v>
      </c>
      <c r="F32" s="287">
        <v>0.45</v>
      </c>
    </row>
    <row r="33" spans="1:6" ht="30" customHeight="1">
      <c r="A33" s="380"/>
      <c r="B33" s="285" t="s">
        <v>70</v>
      </c>
      <c r="C33" s="285" t="s">
        <v>70</v>
      </c>
      <c r="D33" s="285" t="s">
        <v>578</v>
      </c>
      <c r="E33" s="286" t="s">
        <v>579</v>
      </c>
      <c r="F33" s="287">
        <v>0.45</v>
      </c>
    </row>
    <row r="34" spans="1:6" ht="30" customHeight="1">
      <c r="A34" s="380"/>
      <c r="B34" s="285"/>
      <c r="C34" s="285" t="s">
        <v>226</v>
      </c>
      <c r="D34" s="285"/>
      <c r="E34" s="286" t="s">
        <v>255</v>
      </c>
      <c r="F34" s="287">
        <v>2.3</v>
      </c>
    </row>
    <row r="35" spans="1:6" ht="30" customHeight="1">
      <c r="A35" s="380"/>
      <c r="B35" s="285" t="s">
        <v>70</v>
      </c>
      <c r="C35" s="285" t="s">
        <v>70</v>
      </c>
      <c r="D35" s="285" t="s">
        <v>381</v>
      </c>
      <c r="E35" s="286" t="s">
        <v>256</v>
      </c>
      <c r="F35" s="287">
        <v>2.3</v>
      </c>
    </row>
    <row r="36" spans="1:6" ht="30" customHeight="1">
      <c r="A36" s="380"/>
      <c r="B36" s="285"/>
      <c r="C36" s="285" t="s">
        <v>227</v>
      </c>
      <c r="D36" s="285"/>
      <c r="E36" s="286" t="s">
        <v>257</v>
      </c>
      <c r="F36" s="287">
        <v>3.36</v>
      </c>
    </row>
    <row r="37" spans="1:6" ht="30" customHeight="1">
      <c r="A37" s="380"/>
      <c r="B37" s="285" t="s">
        <v>70</v>
      </c>
      <c r="C37" s="285" t="s">
        <v>70</v>
      </c>
      <c r="D37" s="285" t="s">
        <v>382</v>
      </c>
      <c r="E37" s="286" t="s">
        <v>115</v>
      </c>
      <c r="F37" s="287">
        <v>3.36</v>
      </c>
    </row>
    <row r="38" spans="1:6" ht="30" customHeight="1">
      <c r="A38" s="380"/>
      <c r="B38" s="285" t="s">
        <v>116</v>
      </c>
      <c r="C38" s="285"/>
      <c r="D38" s="285"/>
      <c r="E38" s="286" t="s">
        <v>56</v>
      </c>
      <c r="F38" s="287">
        <v>0.01</v>
      </c>
    </row>
    <row r="39" spans="1:6" ht="30" customHeight="1">
      <c r="A39" s="380"/>
      <c r="B39" s="285"/>
      <c r="C39" s="285" t="s">
        <v>231</v>
      </c>
      <c r="D39" s="285"/>
      <c r="E39" s="286" t="s">
        <v>266</v>
      </c>
      <c r="F39" s="287">
        <v>0.01</v>
      </c>
    </row>
    <row r="40" spans="1:6" ht="30" customHeight="1">
      <c r="A40" s="381"/>
      <c r="B40" s="285" t="s">
        <v>70</v>
      </c>
      <c r="C40" s="285" t="s">
        <v>70</v>
      </c>
      <c r="D40" s="285" t="s">
        <v>586</v>
      </c>
      <c r="E40" s="286" t="s">
        <v>267</v>
      </c>
      <c r="F40" s="287">
        <v>0.01</v>
      </c>
    </row>
    <row r="41" spans="1:6" ht="19.5" customHeight="1">
      <c r="A41" s="39" t="s">
        <v>157</v>
      </c>
      <c r="D41" s="40"/>
      <c r="E41" s="40"/>
      <c r="F41" s="40"/>
    </row>
    <row r="42" spans="1:6" ht="19.5" customHeight="1">
      <c r="A42" s="378" t="s">
        <v>158</v>
      </c>
      <c r="B42" s="378"/>
      <c r="C42" s="378"/>
      <c r="D42" s="378"/>
      <c r="E42" s="378"/>
      <c r="F42" s="378"/>
    </row>
    <row r="43" spans="1:6" ht="11.25">
      <c r="A43" s="378"/>
      <c r="B43" s="378"/>
      <c r="C43" s="378"/>
      <c r="D43" s="378"/>
      <c r="E43" s="378"/>
      <c r="F43" s="378"/>
    </row>
  </sheetData>
  <sheetProtection/>
  <mergeCells count="8">
    <mergeCell ref="A3:C3"/>
    <mergeCell ref="A4:A6"/>
    <mergeCell ref="E4:E6"/>
    <mergeCell ref="F4:F6"/>
    <mergeCell ref="B4:D5"/>
    <mergeCell ref="A42:F43"/>
    <mergeCell ref="A8:A26"/>
    <mergeCell ref="A27:A40"/>
  </mergeCells>
  <printOptions horizontalCentered="1"/>
  <pageMargins left="0.3937007874015748" right="0.3937007874015748" top="0.984251968503937" bottom="0.984251968503937" header="0" footer="0"/>
  <pageSetup fitToHeight="100"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V25"/>
  <sheetViews>
    <sheetView showGridLines="0" showZeros="0" tabSelected="1" zoomScalePageLayoutView="0" workbookViewId="0" topLeftCell="A1">
      <selection activeCell="B22" sqref="B22"/>
    </sheetView>
  </sheetViews>
  <sheetFormatPr defaultColWidth="9.33203125" defaultRowHeight="12.75" customHeight="1"/>
  <cols>
    <col min="1" max="1" width="21" style="12" customWidth="1"/>
    <col min="2" max="2" width="13.5" style="12" customWidth="1"/>
    <col min="3" max="3" width="10.16015625" style="12" customWidth="1"/>
    <col min="4" max="4" width="9.33203125" style="12" customWidth="1"/>
    <col min="5" max="5" width="9" style="12" customWidth="1"/>
    <col min="6" max="7" width="7.83203125" style="12" customWidth="1"/>
    <col min="8" max="8" width="6.83203125" style="12" customWidth="1"/>
    <col min="9" max="9" width="8" style="12" customWidth="1"/>
    <col min="10" max="10" width="7.83203125" style="12" customWidth="1"/>
    <col min="11" max="11" width="9.16015625" style="12" customWidth="1"/>
    <col min="12" max="12" width="8.16015625" style="12" customWidth="1"/>
    <col min="13" max="13" width="45.83203125" style="12" customWidth="1"/>
    <col min="14" max="14" width="54.66015625" style="12" customWidth="1"/>
    <col min="15" max="20" width="13.33203125" style="12" customWidth="1"/>
    <col min="21" max="21" width="15.83203125" style="12" customWidth="1"/>
    <col min="22" max="22" width="13" style="12" customWidth="1"/>
    <col min="23" max="16384" width="9.33203125" style="12" customWidth="1"/>
  </cols>
  <sheetData>
    <row r="1" spans="1:22" ht="22.5">
      <c r="A1" s="13" t="s">
        <v>159</v>
      </c>
      <c r="B1" s="13"/>
      <c r="C1" s="13"/>
      <c r="D1" s="13"/>
      <c r="E1" s="13"/>
      <c r="F1" s="13"/>
      <c r="G1" s="13"/>
      <c r="H1" s="13"/>
      <c r="I1" s="13"/>
      <c r="J1" s="13"/>
      <c r="K1" s="13"/>
      <c r="L1" s="13"/>
      <c r="M1" s="13"/>
      <c r="N1" s="13"/>
      <c r="O1" s="13"/>
      <c r="P1" s="13"/>
      <c r="Q1" s="13"/>
      <c r="R1" s="13"/>
      <c r="S1" s="13"/>
      <c r="T1" s="13"/>
      <c r="U1" s="13"/>
      <c r="V1" s="13"/>
    </row>
    <row r="2" spans="1:22" ht="12.75" customHeight="1">
      <c r="A2" s="13"/>
      <c r="B2" s="13"/>
      <c r="C2" s="13"/>
      <c r="D2" s="13"/>
      <c r="E2" s="13"/>
      <c r="F2" s="13"/>
      <c r="G2" s="13"/>
      <c r="H2" s="13"/>
      <c r="I2" s="13"/>
      <c r="J2" s="13"/>
      <c r="K2" s="13"/>
      <c r="L2" s="13"/>
      <c r="M2" s="13"/>
      <c r="N2" s="13"/>
      <c r="O2" s="13"/>
      <c r="P2" s="13"/>
      <c r="Q2" s="13"/>
      <c r="R2" s="13"/>
      <c r="S2" s="13"/>
      <c r="T2" s="13"/>
      <c r="U2" s="17" t="s">
        <v>160</v>
      </c>
      <c r="V2" s="13"/>
    </row>
    <row r="3" spans="1:22" ht="12.75" customHeight="1">
      <c r="A3" s="171" t="s">
        <v>205</v>
      </c>
      <c r="B3" s="14"/>
      <c r="C3" s="14"/>
      <c r="D3" s="14"/>
      <c r="E3" s="14"/>
      <c r="F3" s="14"/>
      <c r="G3" s="14"/>
      <c r="H3" s="14"/>
      <c r="I3" s="14"/>
      <c r="J3" s="14"/>
      <c r="K3" s="14"/>
      <c r="L3" s="14"/>
      <c r="M3" s="14"/>
      <c r="N3" s="14"/>
      <c r="O3" s="14"/>
      <c r="P3" s="14"/>
      <c r="Q3" s="14"/>
      <c r="R3" s="14"/>
      <c r="S3" s="14"/>
      <c r="T3" s="14"/>
      <c r="U3" s="18" t="s">
        <v>24</v>
      </c>
      <c r="V3" s="14"/>
    </row>
    <row r="4" spans="1:22" ht="12.75" customHeight="1">
      <c r="A4" s="383" t="s">
        <v>46</v>
      </c>
      <c r="B4" s="383" t="s">
        <v>125</v>
      </c>
      <c r="C4" s="382" t="s">
        <v>82</v>
      </c>
      <c r="D4" s="382"/>
      <c r="E4" s="382"/>
      <c r="F4" s="382"/>
      <c r="G4" s="382"/>
      <c r="H4" s="382"/>
      <c r="I4" s="382"/>
      <c r="J4" s="382"/>
      <c r="K4" s="382"/>
      <c r="L4" s="382"/>
      <c r="M4" s="369" t="s">
        <v>161</v>
      </c>
      <c r="N4" s="369" t="s">
        <v>162</v>
      </c>
      <c r="O4" s="386" t="s">
        <v>163</v>
      </c>
      <c r="P4" s="387"/>
      <c r="Q4" s="387"/>
      <c r="R4" s="388"/>
      <c r="S4" s="386" t="s">
        <v>164</v>
      </c>
      <c r="T4" s="387"/>
      <c r="U4" s="387"/>
      <c r="V4" s="388"/>
    </row>
    <row r="5" spans="1:22" ht="37.5" customHeight="1">
      <c r="A5" s="384"/>
      <c r="B5" s="384"/>
      <c r="C5" s="382" t="s">
        <v>49</v>
      </c>
      <c r="D5" s="296" t="s">
        <v>29</v>
      </c>
      <c r="E5" s="296"/>
      <c r="F5" s="296" t="s">
        <v>183</v>
      </c>
      <c r="G5" s="296" t="s">
        <v>185</v>
      </c>
      <c r="H5" s="296" t="s">
        <v>187</v>
      </c>
      <c r="I5" s="296" t="s">
        <v>87</v>
      </c>
      <c r="J5" s="296" t="s">
        <v>190</v>
      </c>
      <c r="K5" s="296"/>
      <c r="L5" s="296" t="s">
        <v>192</v>
      </c>
      <c r="M5" s="370"/>
      <c r="N5" s="370"/>
      <c r="O5" s="369" t="s">
        <v>165</v>
      </c>
      <c r="P5" s="369" t="s">
        <v>166</v>
      </c>
      <c r="Q5" s="369" t="s">
        <v>167</v>
      </c>
      <c r="R5" s="369" t="s">
        <v>168</v>
      </c>
      <c r="S5" s="369" t="s">
        <v>165</v>
      </c>
      <c r="T5" s="369" t="s">
        <v>166</v>
      </c>
      <c r="U5" s="369" t="s">
        <v>167</v>
      </c>
      <c r="V5" s="369" t="s">
        <v>168</v>
      </c>
    </row>
    <row r="6" spans="1:22" ht="63.75" customHeight="1">
      <c r="A6" s="385"/>
      <c r="B6" s="385"/>
      <c r="C6" s="382"/>
      <c r="D6" s="65" t="s">
        <v>52</v>
      </c>
      <c r="E6" s="32" t="s">
        <v>53</v>
      </c>
      <c r="F6" s="296"/>
      <c r="G6" s="296"/>
      <c r="H6" s="296"/>
      <c r="I6" s="296"/>
      <c r="J6" s="65" t="s">
        <v>52</v>
      </c>
      <c r="K6" s="65" t="s">
        <v>194</v>
      </c>
      <c r="L6" s="296"/>
      <c r="M6" s="371"/>
      <c r="N6" s="371"/>
      <c r="O6" s="371"/>
      <c r="P6" s="371"/>
      <c r="Q6" s="371"/>
      <c r="R6" s="371"/>
      <c r="S6" s="371"/>
      <c r="T6" s="371"/>
      <c r="U6" s="371"/>
      <c r="V6" s="371"/>
    </row>
    <row r="7" spans="1:22" ht="11.25">
      <c r="A7" s="279"/>
      <c r="B7" s="205"/>
      <c r="C7" s="213">
        <f>SUM(C8:C23)</f>
        <v>1848.9099999999999</v>
      </c>
      <c r="D7" s="213">
        <f>SUM(D8:D23)</f>
        <v>1848.9099999999999</v>
      </c>
      <c r="E7" s="15"/>
      <c r="F7" s="15"/>
      <c r="G7" s="15"/>
      <c r="H7" s="15"/>
      <c r="I7" s="15"/>
      <c r="J7" s="15"/>
      <c r="K7" s="15"/>
      <c r="L7" s="15"/>
      <c r="M7" s="15"/>
      <c r="N7" s="15"/>
      <c r="O7" s="195"/>
      <c r="P7" s="195"/>
      <c r="Q7" s="195"/>
      <c r="R7" s="195"/>
      <c r="S7" s="195"/>
      <c r="T7" s="195"/>
      <c r="U7" s="195"/>
      <c r="V7" s="195"/>
    </row>
    <row r="8" spans="1:22" ht="123.75">
      <c r="A8" s="369" t="s">
        <v>204</v>
      </c>
      <c r="B8" s="221" t="s">
        <v>538</v>
      </c>
      <c r="C8" s="206">
        <v>43.2</v>
      </c>
      <c r="D8" s="207">
        <v>43.2</v>
      </c>
      <c r="E8" s="15"/>
      <c r="F8" s="15"/>
      <c r="G8" s="15"/>
      <c r="H8" s="15"/>
      <c r="I8" s="15"/>
      <c r="J8" s="15"/>
      <c r="K8" s="15"/>
      <c r="L8" s="15"/>
      <c r="M8" s="203" t="s">
        <v>422</v>
      </c>
      <c r="N8" s="15" t="s">
        <v>423</v>
      </c>
      <c r="O8" s="204" t="s">
        <v>424</v>
      </c>
      <c r="P8" s="204" t="s">
        <v>425</v>
      </c>
      <c r="Q8" s="204" t="s">
        <v>426</v>
      </c>
      <c r="R8" s="204" t="s">
        <v>427</v>
      </c>
      <c r="S8" s="204" t="s">
        <v>428</v>
      </c>
      <c r="T8" s="204" t="s">
        <v>429</v>
      </c>
      <c r="U8" s="204" t="s">
        <v>430</v>
      </c>
      <c r="V8" s="204" t="s">
        <v>431</v>
      </c>
    </row>
    <row r="9" spans="1:22" ht="90">
      <c r="A9" s="370"/>
      <c r="B9" s="221" t="s">
        <v>539</v>
      </c>
      <c r="C9" s="206">
        <v>60</v>
      </c>
      <c r="D9" s="207">
        <v>60</v>
      </c>
      <c r="E9" s="15"/>
      <c r="F9" s="15"/>
      <c r="G9" s="15"/>
      <c r="H9" s="15"/>
      <c r="I9" s="15"/>
      <c r="J9" s="15"/>
      <c r="K9" s="15"/>
      <c r="L9" s="15"/>
      <c r="M9" s="203" t="s">
        <v>390</v>
      </c>
      <c r="N9" s="203" t="s">
        <v>460</v>
      </c>
      <c r="O9" s="204" t="s">
        <v>392</v>
      </c>
      <c r="P9" s="204" t="s">
        <v>393</v>
      </c>
      <c r="Q9" s="204" t="s">
        <v>394</v>
      </c>
      <c r="R9" s="204" t="s">
        <v>395</v>
      </c>
      <c r="S9" s="204" t="s">
        <v>396</v>
      </c>
      <c r="T9" s="204" t="s">
        <v>397</v>
      </c>
      <c r="U9" s="204" t="s">
        <v>398</v>
      </c>
      <c r="V9" s="204" t="s">
        <v>399</v>
      </c>
    </row>
    <row r="10" spans="1:22" ht="45">
      <c r="A10" s="370"/>
      <c r="B10" s="221" t="s">
        <v>540</v>
      </c>
      <c r="C10" s="206">
        <v>4</v>
      </c>
      <c r="D10" s="207">
        <v>4</v>
      </c>
      <c r="E10" s="15"/>
      <c r="F10" s="15"/>
      <c r="G10" s="15"/>
      <c r="H10" s="15"/>
      <c r="I10" s="15"/>
      <c r="J10" s="15"/>
      <c r="K10" s="15"/>
      <c r="L10" s="15"/>
      <c r="M10" s="203" t="s">
        <v>459</v>
      </c>
      <c r="N10" s="15" t="s">
        <v>385</v>
      </c>
      <c r="O10" s="195"/>
      <c r="P10" s="195"/>
      <c r="Q10" s="195"/>
      <c r="R10" s="195"/>
      <c r="S10" s="195"/>
      <c r="T10" s="195"/>
      <c r="U10" s="195"/>
      <c r="V10" s="195"/>
    </row>
    <row r="11" spans="1:22" ht="202.5">
      <c r="A11" s="370"/>
      <c r="B11" s="221" t="s">
        <v>541</v>
      </c>
      <c r="C11" s="206">
        <v>30.5</v>
      </c>
      <c r="D11" s="207">
        <v>30.5</v>
      </c>
      <c r="E11" s="15"/>
      <c r="F11" s="15"/>
      <c r="G11" s="15"/>
      <c r="H11" s="15"/>
      <c r="I11" s="15"/>
      <c r="J11" s="15"/>
      <c r="K11" s="15"/>
      <c r="L11" s="15"/>
      <c r="M11" s="203" t="s">
        <v>410</v>
      </c>
      <c r="N11" s="203" t="s">
        <v>411</v>
      </c>
      <c r="O11" s="204" t="s">
        <v>412</v>
      </c>
      <c r="P11" s="204" t="s">
        <v>413</v>
      </c>
      <c r="Q11" s="204" t="s">
        <v>414</v>
      </c>
      <c r="R11" s="204" t="s">
        <v>415</v>
      </c>
      <c r="S11" s="204" t="s">
        <v>416</v>
      </c>
      <c r="T11" s="204" t="s">
        <v>417</v>
      </c>
      <c r="U11" s="204" t="s">
        <v>465</v>
      </c>
      <c r="V11" s="204" t="s">
        <v>418</v>
      </c>
    </row>
    <row r="12" spans="1:22" ht="56.25">
      <c r="A12" s="370"/>
      <c r="B12" s="221" t="s">
        <v>542</v>
      </c>
      <c r="C12" s="206">
        <v>33.3</v>
      </c>
      <c r="D12" s="207">
        <v>33.3</v>
      </c>
      <c r="E12" s="15"/>
      <c r="F12" s="15"/>
      <c r="G12" s="15"/>
      <c r="H12" s="15"/>
      <c r="I12" s="15"/>
      <c r="J12" s="15"/>
      <c r="K12" s="15"/>
      <c r="L12" s="15"/>
      <c r="M12" s="203" t="s">
        <v>461</v>
      </c>
      <c r="N12" s="203" t="s">
        <v>454</v>
      </c>
      <c r="O12" s="204" t="s">
        <v>455</v>
      </c>
      <c r="P12" s="204" t="s">
        <v>456</v>
      </c>
      <c r="Q12" s="204" t="s">
        <v>457</v>
      </c>
      <c r="R12" s="195"/>
      <c r="S12" s="204" t="s">
        <v>458</v>
      </c>
      <c r="T12" s="195"/>
      <c r="U12" s="195"/>
      <c r="V12" s="195"/>
    </row>
    <row r="13" spans="1:22" ht="78.75">
      <c r="A13" s="370"/>
      <c r="B13" s="221" t="s">
        <v>543</v>
      </c>
      <c r="C13" s="206">
        <v>45</v>
      </c>
      <c r="D13" s="207">
        <v>45</v>
      </c>
      <c r="E13" s="15"/>
      <c r="F13" s="15"/>
      <c r="G13" s="15"/>
      <c r="H13" s="15"/>
      <c r="I13" s="15"/>
      <c r="J13" s="15"/>
      <c r="K13" s="15"/>
      <c r="L13" s="15"/>
      <c r="M13" s="203" t="s">
        <v>387</v>
      </c>
      <c r="N13" s="203" t="s">
        <v>391</v>
      </c>
      <c r="O13" s="204" t="s">
        <v>388</v>
      </c>
      <c r="P13" s="204" t="s">
        <v>389</v>
      </c>
      <c r="Q13" s="204" t="s">
        <v>390</v>
      </c>
      <c r="R13" s="195"/>
      <c r="S13" s="195"/>
      <c r="T13" s="195"/>
      <c r="U13" s="195"/>
      <c r="V13" s="195"/>
    </row>
    <row r="14" spans="1:22" ht="168.75">
      <c r="A14" s="370"/>
      <c r="B14" s="221" t="s">
        <v>544</v>
      </c>
      <c r="C14" s="206">
        <v>65</v>
      </c>
      <c r="D14" s="207">
        <v>65</v>
      </c>
      <c r="E14" s="15"/>
      <c r="F14" s="15"/>
      <c r="G14" s="15"/>
      <c r="H14" s="15"/>
      <c r="I14" s="15"/>
      <c r="J14" s="15"/>
      <c r="K14" s="15"/>
      <c r="L14" s="15"/>
      <c r="M14" s="203" t="s">
        <v>419</v>
      </c>
      <c r="N14" s="203" t="s">
        <v>420</v>
      </c>
      <c r="O14" s="195"/>
      <c r="P14" s="195"/>
      <c r="Q14" s="195"/>
      <c r="R14" s="195"/>
      <c r="S14" s="204" t="s">
        <v>421</v>
      </c>
      <c r="T14" s="195"/>
      <c r="U14" s="195"/>
      <c r="V14" s="195"/>
    </row>
    <row r="15" spans="1:22" ht="101.25">
      <c r="A15" s="370"/>
      <c r="B15" s="221" t="s">
        <v>545</v>
      </c>
      <c r="C15" s="206">
        <v>90</v>
      </c>
      <c r="D15" s="207">
        <v>90</v>
      </c>
      <c r="E15" s="15"/>
      <c r="F15" s="15"/>
      <c r="G15" s="15"/>
      <c r="H15" s="15"/>
      <c r="I15" s="15"/>
      <c r="J15" s="15"/>
      <c r="K15" s="15"/>
      <c r="L15" s="15"/>
      <c r="M15" s="203" t="s">
        <v>436</v>
      </c>
      <c r="N15" s="203" t="s">
        <v>437</v>
      </c>
      <c r="O15" s="204" t="s">
        <v>438</v>
      </c>
      <c r="P15" s="204" t="s">
        <v>439</v>
      </c>
      <c r="Q15" s="204" t="s">
        <v>440</v>
      </c>
      <c r="R15" s="204" t="s">
        <v>441</v>
      </c>
      <c r="S15" s="195"/>
      <c r="T15" s="195"/>
      <c r="U15" s="195"/>
      <c r="V15" s="195"/>
    </row>
    <row r="16" spans="1:22" ht="67.5">
      <c r="A16" s="370"/>
      <c r="B16" s="221" t="s">
        <v>546</v>
      </c>
      <c r="C16" s="206">
        <v>20</v>
      </c>
      <c r="D16" s="207">
        <v>20</v>
      </c>
      <c r="E16" s="15"/>
      <c r="F16" s="15"/>
      <c r="G16" s="15"/>
      <c r="H16" s="15"/>
      <c r="I16" s="15"/>
      <c r="J16" s="15"/>
      <c r="K16" s="15"/>
      <c r="L16" s="15"/>
      <c r="M16" s="203" t="s">
        <v>462</v>
      </c>
      <c r="N16" s="203" t="s">
        <v>404</v>
      </c>
      <c r="O16" s="204" t="s">
        <v>405</v>
      </c>
      <c r="P16" s="204" t="s">
        <v>406</v>
      </c>
      <c r="Q16" s="204" t="s">
        <v>407</v>
      </c>
      <c r="R16" s="195"/>
      <c r="S16" s="204" t="s">
        <v>408</v>
      </c>
      <c r="T16" s="204" t="s">
        <v>409</v>
      </c>
      <c r="U16" s="195"/>
      <c r="V16" s="195"/>
    </row>
    <row r="17" spans="1:22" ht="45">
      <c r="A17" s="370"/>
      <c r="B17" s="221" t="s">
        <v>547</v>
      </c>
      <c r="C17" s="206">
        <v>110</v>
      </c>
      <c r="D17" s="207">
        <v>110</v>
      </c>
      <c r="E17" s="15"/>
      <c r="F17" s="15"/>
      <c r="G17" s="15"/>
      <c r="H17" s="15"/>
      <c r="I17" s="15"/>
      <c r="J17" s="15"/>
      <c r="K17" s="15"/>
      <c r="L17" s="15"/>
      <c r="M17" s="203" t="s">
        <v>384</v>
      </c>
      <c r="N17" s="203" t="s">
        <v>385</v>
      </c>
      <c r="O17" s="204" t="s">
        <v>386</v>
      </c>
      <c r="P17" s="195"/>
      <c r="Q17" s="195"/>
      <c r="R17" s="195"/>
      <c r="S17" s="204" t="s">
        <v>386</v>
      </c>
      <c r="T17" s="195"/>
      <c r="U17" s="195"/>
      <c r="V17" s="195"/>
    </row>
    <row r="18" spans="1:22" ht="45">
      <c r="A18" s="370"/>
      <c r="B18" s="221" t="s">
        <v>548</v>
      </c>
      <c r="C18" s="206">
        <v>626</v>
      </c>
      <c r="D18" s="207">
        <v>626</v>
      </c>
      <c r="E18" s="15"/>
      <c r="F18" s="15"/>
      <c r="G18" s="15"/>
      <c r="H18" s="15"/>
      <c r="I18" s="15"/>
      <c r="J18" s="15"/>
      <c r="K18" s="15"/>
      <c r="L18" s="15"/>
      <c r="M18" s="203" t="s">
        <v>449</v>
      </c>
      <c r="N18" s="203" t="s">
        <v>450</v>
      </c>
      <c r="O18" s="204" t="s">
        <v>451</v>
      </c>
      <c r="P18" s="204"/>
      <c r="Q18" s="195"/>
      <c r="R18" s="195"/>
      <c r="S18" s="204" t="s">
        <v>452</v>
      </c>
      <c r="T18" s="204" t="s">
        <v>453</v>
      </c>
      <c r="U18" s="195"/>
      <c r="V18" s="195"/>
    </row>
    <row r="19" spans="1:22" ht="45">
      <c r="A19" s="370"/>
      <c r="B19" s="221" t="s">
        <v>549</v>
      </c>
      <c r="C19" s="206">
        <v>184.8</v>
      </c>
      <c r="D19" s="207">
        <v>184.8</v>
      </c>
      <c r="E19" s="15"/>
      <c r="F19" s="15"/>
      <c r="G19" s="15"/>
      <c r="H19" s="15"/>
      <c r="I19" s="15"/>
      <c r="J19" s="15"/>
      <c r="K19" s="15"/>
      <c r="L19" s="15"/>
      <c r="M19" s="203" t="s">
        <v>463</v>
      </c>
      <c r="N19" s="203" t="s">
        <v>446</v>
      </c>
      <c r="O19" s="204" t="s">
        <v>447</v>
      </c>
      <c r="P19" s="195"/>
      <c r="Q19" s="195"/>
      <c r="R19" s="195"/>
      <c r="S19" s="204" t="s">
        <v>448</v>
      </c>
      <c r="T19" s="195"/>
      <c r="U19" s="195"/>
      <c r="V19" s="195"/>
    </row>
    <row r="20" spans="1:22" ht="90">
      <c r="A20" s="370"/>
      <c r="B20" s="221" t="s">
        <v>550</v>
      </c>
      <c r="C20" s="206">
        <v>140.81</v>
      </c>
      <c r="D20" s="207">
        <v>140.81</v>
      </c>
      <c r="E20" s="15"/>
      <c r="F20" s="15"/>
      <c r="G20" s="15"/>
      <c r="H20" s="15"/>
      <c r="I20" s="15"/>
      <c r="J20" s="15"/>
      <c r="K20" s="15"/>
      <c r="L20" s="15"/>
      <c r="M20" s="203" t="s">
        <v>464</v>
      </c>
      <c r="N20" s="203" t="s">
        <v>432</v>
      </c>
      <c r="O20" s="204" t="s">
        <v>433</v>
      </c>
      <c r="P20" s="195"/>
      <c r="Q20" s="195"/>
      <c r="R20" s="195"/>
      <c r="S20" s="204" t="s">
        <v>434</v>
      </c>
      <c r="T20" s="204" t="s">
        <v>435</v>
      </c>
      <c r="U20" s="195"/>
      <c r="V20" s="195"/>
    </row>
    <row r="21" spans="1:22" ht="135">
      <c r="A21" s="370"/>
      <c r="B21" s="221" t="s">
        <v>551</v>
      </c>
      <c r="C21" s="206">
        <v>120</v>
      </c>
      <c r="D21" s="207">
        <v>120</v>
      </c>
      <c r="E21" s="15"/>
      <c r="F21" s="15"/>
      <c r="G21" s="15"/>
      <c r="H21" s="15"/>
      <c r="I21" s="15"/>
      <c r="J21" s="15"/>
      <c r="K21" s="15"/>
      <c r="L21" s="15"/>
      <c r="M21" s="203" t="s">
        <v>401</v>
      </c>
      <c r="N21" s="203" t="s">
        <v>400</v>
      </c>
      <c r="O21" s="204" t="s">
        <v>402</v>
      </c>
      <c r="P21" s="204" t="s">
        <v>403</v>
      </c>
      <c r="Q21" s="195"/>
      <c r="R21" s="195"/>
      <c r="S21" s="195"/>
      <c r="T21" s="195"/>
      <c r="U21" s="195"/>
      <c r="V21" s="195"/>
    </row>
    <row r="22" spans="1:22" ht="101.25">
      <c r="A22" s="371"/>
      <c r="B22" s="221" t="s">
        <v>552</v>
      </c>
      <c r="C22" s="206">
        <v>200</v>
      </c>
      <c r="D22" s="207">
        <v>200</v>
      </c>
      <c r="E22" s="15"/>
      <c r="F22" s="15"/>
      <c r="G22" s="15"/>
      <c r="H22" s="15"/>
      <c r="I22" s="15"/>
      <c r="J22" s="15"/>
      <c r="K22" s="15"/>
      <c r="L22" s="15"/>
      <c r="M22" s="203" t="s">
        <v>442</v>
      </c>
      <c r="N22" s="203" t="s">
        <v>443</v>
      </c>
      <c r="O22" s="204" t="s">
        <v>444</v>
      </c>
      <c r="P22" s="204" t="s">
        <v>445</v>
      </c>
      <c r="Q22" s="195"/>
      <c r="R22" s="195"/>
      <c r="S22" s="195"/>
      <c r="T22" s="195"/>
      <c r="U22" s="195"/>
      <c r="V22" s="195"/>
    </row>
    <row r="23" spans="1:22" ht="248.25" customHeight="1">
      <c r="A23" s="274" t="s">
        <v>562</v>
      </c>
      <c r="B23" s="274" t="s">
        <v>592</v>
      </c>
      <c r="C23" s="275">
        <v>76.3</v>
      </c>
      <c r="D23" s="276">
        <v>76.3</v>
      </c>
      <c r="E23" s="277"/>
      <c r="F23" s="277"/>
      <c r="G23" s="277"/>
      <c r="H23" s="277"/>
      <c r="I23" s="277"/>
      <c r="J23" s="277"/>
      <c r="K23" s="277"/>
      <c r="L23" s="277"/>
      <c r="M23" s="277" t="s">
        <v>594</v>
      </c>
      <c r="N23" s="277" t="s">
        <v>595</v>
      </c>
      <c r="O23" s="278" t="s">
        <v>596</v>
      </c>
      <c r="P23" s="278" t="s">
        <v>597</v>
      </c>
      <c r="Q23" s="278" t="s">
        <v>598</v>
      </c>
      <c r="R23" s="278" t="s">
        <v>599</v>
      </c>
      <c r="S23" s="278" t="s">
        <v>600</v>
      </c>
      <c r="T23" s="278" t="s">
        <v>601</v>
      </c>
      <c r="U23" s="278" t="s">
        <v>602</v>
      </c>
      <c r="V23" s="278" t="s">
        <v>603</v>
      </c>
    </row>
    <row r="24" spans="1:22" ht="12.75" customHeight="1">
      <c r="A24" s="16" t="s">
        <v>128</v>
      </c>
      <c r="B24" s="16"/>
      <c r="C24" s="16"/>
      <c r="D24" s="16"/>
      <c r="E24" s="16"/>
      <c r="F24" s="16"/>
      <c r="G24" s="16"/>
      <c r="H24" s="16"/>
      <c r="I24" s="16"/>
      <c r="J24" s="16"/>
      <c r="K24" s="16"/>
      <c r="L24" s="16"/>
      <c r="M24" s="16"/>
      <c r="N24" s="16"/>
      <c r="O24" s="16"/>
      <c r="P24" s="16"/>
      <c r="Q24" s="16"/>
      <c r="R24" s="16"/>
      <c r="S24" s="16"/>
      <c r="T24" s="16"/>
      <c r="U24" s="16"/>
      <c r="V24" s="16"/>
    </row>
    <row r="25" ht="12.75" customHeight="1">
      <c r="A25" s="16"/>
    </row>
  </sheetData>
  <sheetProtection/>
  <mergeCells count="24">
    <mergeCell ref="U5:U6"/>
    <mergeCell ref="V5:V6"/>
    <mergeCell ref="L5:L6"/>
    <mergeCell ref="M4:M6"/>
    <mergeCell ref="N4:N6"/>
    <mergeCell ref="H5:H6"/>
    <mergeCell ref="I5:I6"/>
    <mergeCell ref="T5:T6"/>
    <mergeCell ref="S5:S6"/>
    <mergeCell ref="A4:A6"/>
    <mergeCell ref="B4:B6"/>
    <mergeCell ref="C5:C6"/>
    <mergeCell ref="F5:F6"/>
    <mergeCell ref="G5:G6"/>
    <mergeCell ref="Q5:Q6"/>
    <mergeCell ref="O4:R4"/>
    <mergeCell ref="S4:V4"/>
    <mergeCell ref="D5:E5"/>
    <mergeCell ref="C4:L4"/>
    <mergeCell ref="J5:K5"/>
    <mergeCell ref="O5:O6"/>
    <mergeCell ref="A8:A22"/>
    <mergeCell ref="P5:P6"/>
    <mergeCell ref="R5:R6"/>
  </mergeCells>
  <printOptions horizontalCentered="1" verticalCentered="1"/>
  <pageMargins left="0" right="0" top="0" bottom="0" header="0.5118110236220472" footer="0.5118110236220472"/>
  <pageSetup horizontalDpi="600" verticalDpi="600" orientation="landscape" paperSize="9" scale="53" r:id="rId1"/>
</worksheet>
</file>

<file path=xl/worksheets/sheet43.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E1"/>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89" t="s">
        <v>169</v>
      </c>
      <c r="B1" s="389"/>
      <c r="C1" s="389"/>
      <c r="D1" s="389"/>
      <c r="E1" s="390"/>
    </row>
    <row r="2" spans="1:5" s="1" customFormat="1" ht="26.25" customHeight="1">
      <c r="A2" s="1" t="s">
        <v>170</v>
      </c>
      <c r="B2" s="172" t="s">
        <v>204</v>
      </c>
      <c r="E2" s="6"/>
    </row>
    <row r="3" spans="1:5" s="2" customFormat="1" ht="30" customHeight="1">
      <c r="A3" s="7" t="s">
        <v>171</v>
      </c>
      <c r="B3" s="8" t="s">
        <v>172</v>
      </c>
      <c r="C3" s="7" t="s">
        <v>173</v>
      </c>
      <c r="D3" s="7" t="s">
        <v>174</v>
      </c>
      <c r="E3" s="9" t="s">
        <v>175</v>
      </c>
    </row>
    <row r="4" spans="1:5" s="2" customFormat="1" ht="58.5" customHeight="1">
      <c r="A4" s="10"/>
      <c r="B4" s="7"/>
      <c r="C4" s="7"/>
      <c r="D4" s="7"/>
      <c r="E4" s="7"/>
    </row>
    <row r="5" spans="1:5" s="3" customFormat="1" ht="60.75" customHeight="1">
      <c r="A5" s="11" t="s">
        <v>176</v>
      </c>
      <c r="B5" s="391"/>
      <c r="C5" s="392"/>
      <c r="D5" s="392"/>
      <c r="E5" s="393"/>
    </row>
    <row r="6" spans="1:5" s="4" customFormat="1" ht="60.75" customHeight="1">
      <c r="A6" s="11" t="s">
        <v>177</v>
      </c>
      <c r="B6" s="394"/>
      <c r="C6" s="395"/>
      <c r="D6" s="395"/>
      <c r="E6" s="396"/>
    </row>
    <row r="7" spans="1:5" s="4" customFormat="1" ht="60.75" customHeight="1">
      <c r="A7" s="11" t="s">
        <v>178</v>
      </c>
      <c r="B7" s="394"/>
      <c r="C7" s="395"/>
      <c r="D7" s="395"/>
      <c r="E7" s="396"/>
    </row>
    <row r="8" s="1" customFormat="1" ht="21" customHeight="1">
      <c r="A8" s="1" t="s">
        <v>179</v>
      </c>
    </row>
    <row r="9" s="1" customFormat="1" ht="21" customHeight="1">
      <c r="A9" s="1" t="s">
        <v>180</v>
      </c>
    </row>
    <row r="10" s="1" customFormat="1" ht="21" customHeight="1">
      <c r="A10" s="1" t="s">
        <v>181</v>
      </c>
    </row>
    <row r="11" s="1" customFormat="1" ht="21" customHeight="1">
      <c r="A11" s="1" t="s">
        <v>182</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2018-02-09T09:44:59Z</cp:lastPrinted>
  <dcterms:created xsi:type="dcterms:W3CDTF">2017-01-26T02:06:17Z</dcterms:created>
  <dcterms:modified xsi:type="dcterms:W3CDTF">2018-03-26T02:56:14Z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