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公开表皮" sheetId="25" r:id="rId1"/>
    <sheet name="目录" sheetId="7" r:id="rId2"/>
    <sheet name="1部门收支总表" sheetId="5" r:id="rId3"/>
    <sheet name="2=6部门收支总表（分单位）" sheetId="8" r:id="rId4"/>
    <sheet name="3部门收入总表" sheetId="9" r:id="rId5"/>
    <sheet name="4部门支出总表" sheetId="26" r:id="rId6"/>
    <sheet name="5部门支出总表 (按功能)" sheetId="10" r:id="rId7"/>
    <sheet name="6=2财政拨款收支总表" sheetId="11" r:id="rId8"/>
    <sheet name="7财政拨款支出按功能分类" sheetId="12" r:id="rId9"/>
    <sheet name="8一般公共预算支出表" sheetId="13" r:id="rId10"/>
    <sheet name="9一般公共预算基本支出表（按功能）" sheetId="14" r:id="rId11"/>
    <sheet name="10一般公共预算基本支出表（按经济）" sheetId="15" r:id="rId12"/>
    <sheet name="11纳入预算管理的行政事业性收费支出预算明细表" sheetId="16" r:id="rId13"/>
    <sheet name="12纳入预算管理的政府性基金" sheetId="17" r:id="rId14"/>
    <sheet name="13国有资本经营支出（空表）" sheetId="18" r:id="rId15"/>
    <sheet name="14单位资金支出表（空表）" sheetId="29" r:id="rId16"/>
    <sheet name="15项目支出表" sheetId="19" r:id="rId17"/>
    <sheet name="16政府采购表" sheetId="20" r:id="rId18"/>
    <sheet name="17购买服务表" sheetId="24" r:id="rId19"/>
    <sheet name="18一般公共预算“三公”经费" sheetId="21" r:id="rId20"/>
    <sheet name="19机关运行经费" sheetId="22" r:id="rId21"/>
    <sheet name="预算公开情况信息反馈表（不公开）" sheetId="28" r:id="rId22"/>
    <sheet name="1、辅警人员经费（交警）" sheetId="30" r:id="rId23"/>
    <sheet name="2、事故停车费" sheetId="31" r:id="rId24"/>
    <sheet name="3、装备设备购置" sheetId="32" r:id="rId25"/>
    <sheet name="4、铁路交警经费" sheetId="33" r:id="rId26"/>
    <sheet name="5、车辆及驾驶人管理" sheetId="34" r:id="rId27"/>
    <sheet name="6、违法人员录入工资" sheetId="35" r:id="rId28"/>
    <sheet name="7、静态支队工资" sheetId="36" r:id="rId29"/>
    <sheet name="8、公务运行费" sheetId="37" r:id="rId30"/>
    <sheet name="9、考试场运行费" sheetId="38" r:id="rId31"/>
    <sheet name="10、留置场所运行维护费" sheetId="39" r:id="rId32"/>
    <sheet name="11、留置对象看护管理费" sheetId="40" r:id="rId33"/>
    <sheet name="12、警卫执勤专项经费" sheetId="41" r:id="rId34"/>
    <sheet name="13、监所经费" sheetId="42" r:id="rId35"/>
    <sheet name="14、防疫保障经费" sheetId="43" r:id="rId36"/>
    <sheet name="15、戒毒所工作经费" sheetId="44" r:id="rId37"/>
    <sheet name="16、戒毒所液化气间改造" sheetId="45" r:id="rId38"/>
    <sheet name="17、中央转移支付资金专项" sheetId="46" r:id="rId39"/>
    <sheet name="18、视频监控运行" sheetId="47" r:id="rId40"/>
    <sheet name="24、综合监管场所及执法办案中心建设" sheetId="48" r:id="rId41"/>
    <sheet name="25、辅警人员经费" sheetId="49" r:id="rId42"/>
    <sheet name="26、非税管理经费" sheetId="50" r:id="rId43"/>
    <sheet name="27、应急物资" sheetId="51" r:id="rId44"/>
    <sheet name="28、人民警察遗属补助" sheetId="52" r:id="rId45"/>
    <sheet name="29、人民警察人身保险" sheetId="53" r:id="rId46"/>
    <sheet name="30、石化分局巡逻经费" sheetId="54" r:id="rId47"/>
  </sheets>
  <definedNames>
    <definedName name="_xlnm.Print_Area" localSheetId="1">目录!$A$1:$A$21</definedName>
    <definedName name="_xlnm.Print_Area" localSheetId="21">'预算公开情况信息反馈表（不公开）'!$A$1:$E$11</definedName>
    <definedName name="_xlnm.Print_Area">#N/A</definedName>
    <definedName name="_xlnm.Print_Titles" localSheetId="11">'10一般公共预算基本支出表（按经济）'!$1:$6</definedName>
    <definedName name="_xlnm.Print_Titles" localSheetId="16">'15项目支出表'!$1:$7</definedName>
    <definedName name="_xlnm.Print_Titles" localSheetId="20">'19机关运行经费'!$1:$7</definedName>
    <definedName name="_xlnm.Print_Titles">#N/A</definedName>
    <definedName name="Z_F3E756D0_37BF_413B_B4A8_93A201DE2E9C_.wvu.PrintTitles" localSheetId="21" hidden="1">#REF!</definedName>
    <definedName name="Z_F3E756D0_37BF_413B_B4A8_93A201DE2E9C_.wvu.PrintTitles" hidden="1">#REF!</definedName>
  </definedNames>
  <calcPr calcId="144525"/>
</workbook>
</file>

<file path=xl/sharedStrings.xml><?xml version="1.0" encoding="utf-8"?>
<sst xmlns="http://schemas.openxmlformats.org/spreadsheetml/2006/main" count="558">
  <si>
    <t>附件2</t>
  </si>
  <si>
    <t>辽宁省抚顺市公安局2021年部门预算和“三公”经费预算公开表</t>
  </si>
  <si>
    <t>单位范围：</t>
  </si>
  <si>
    <t>抚顺市公安局（本级）</t>
  </si>
  <si>
    <t>交警支队</t>
  </si>
  <si>
    <t>监管支队</t>
  </si>
  <si>
    <t>留置中心</t>
  </si>
  <si>
    <t>警卫支队</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</si>
  <si>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</si>
  <si>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</si>
  <si>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</si>
  <si>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</si>
  <si>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</si>
  <si>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</si>
  <si>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</si>
  <si>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</si>
  <si>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</si>
  <si>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</si>
  <si>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</si>
  <si>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</si>
  <si>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</si>
  <si>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</si>
  <si>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十四、2021单位资金支出表</t>
  </si>
  <si>
    <t xml:space="preserve">                    十五、2021年项目支出表</t>
  </si>
  <si>
    <t xml:space="preserve">                    十六、2021年部门政府采购支出预算表</t>
  </si>
  <si>
    <t xml:space="preserve">                    十七、2021年部门政府购买服务支出预算表</t>
  </si>
  <si>
    <t xml:space="preserve">                    十八、2021年部门一般公共预算“三公”经费支出情况表 </t>
  </si>
  <si>
    <t xml:space="preserve">                    十九、2021年部门一般公共预算机关运行经费明细表</t>
  </si>
  <si>
    <t xml:space="preserve">                    二十、2021年部门项目支出预算绩效目标情况表</t>
  </si>
  <si>
    <t>2021年部门收支总体情况表</t>
  </si>
  <si>
    <t>公开表1</t>
  </si>
  <si>
    <t>部门名称：抚顺市公安局</t>
  </si>
  <si>
    <t>单位：万元</t>
  </si>
  <si>
    <t>收                 入</t>
  </si>
  <si>
    <t>支           出</t>
  </si>
  <si>
    <t>项          目</t>
  </si>
  <si>
    <t>预算数</t>
  </si>
  <si>
    <t>一、财政拨款收入</t>
  </si>
  <si>
    <t>合计</t>
  </si>
  <si>
    <t>财政拨款</t>
  </si>
  <si>
    <t>公共安全支出</t>
  </si>
  <si>
    <t>本级财政收入</t>
  </si>
  <si>
    <t xml:space="preserve">  公安</t>
  </si>
  <si>
    <t>其中：公安本级</t>
  </si>
  <si>
    <t xml:space="preserve">    行政运行（公安）</t>
  </si>
  <si>
    <t>省转移支付收入</t>
  </si>
  <si>
    <t xml:space="preserve">    一般行政管理事务（公安）</t>
  </si>
  <si>
    <t xml:space="preserve">    信息化建设（公安）</t>
  </si>
  <si>
    <t xml:space="preserve">    执法办案</t>
  </si>
  <si>
    <t xml:space="preserve">    特别业务</t>
  </si>
  <si>
    <t xml:space="preserve">    特勤业务（警卫支队）</t>
  </si>
  <si>
    <t>二、纳入预算管理的专项收入</t>
  </si>
  <si>
    <t xml:space="preserve">    移民事务</t>
  </si>
  <si>
    <t>三、纳入预算管理的行政事业性收费</t>
  </si>
  <si>
    <t xml:space="preserve">    事业运行（公安）--留置中心</t>
  </si>
  <si>
    <t xml:space="preserve">    其他公安支出</t>
  </si>
  <si>
    <t>四、国有资源（资产）有偿使用收入</t>
  </si>
  <si>
    <t>五、政府住房基金收入</t>
  </si>
  <si>
    <t>社会保障和就业支出</t>
  </si>
  <si>
    <t>六、其他收入</t>
  </si>
  <si>
    <t xml:space="preserve">    行政事业单位养老支出</t>
  </si>
  <si>
    <t>七、债务转贷收入</t>
  </si>
  <si>
    <t xml:space="preserve">        行政事业单位离退休</t>
  </si>
  <si>
    <t>八、纳入政府性基金预算管理收入</t>
  </si>
  <si>
    <t xml:space="preserve">        机关事业单位基本养老保险缴费支出</t>
  </si>
  <si>
    <t>基金收入</t>
  </si>
  <si>
    <t xml:space="preserve">        机关事业单位职业年金缴费支出</t>
  </si>
  <si>
    <t>债务转贷收入</t>
  </si>
  <si>
    <t>卫生健康支出</t>
  </si>
  <si>
    <t>九、财政专户收入</t>
  </si>
  <si>
    <t xml:space="preserve">  行政事业单位医疗</t>
  </si>
  <si>
    <t xml:space="preserve">    行政单位医疗</t>
  </si>
  <si>
    <t xml:space="preserve">    事业单位医疗</t>
  </si>
  <si>
    <t>住房保障支出</t>
  </si>
  <si>
    <t xml:space="preserve">  住房改革支出</t>
  </si>
  <si>
    <t xml:space="preserve">    住房公积金</t>
  </si>
  <si>
    <t>收    入    总    计</t>
  </si>
  <si>
    <t>支    出    总    计</t>
  </si>
  <si>
    <t>颜色部分为公式自动计算</t>
  </si>
  <si>
    <t>2021年部门收支总体情况表（分单位）</t>
  </si>
  <si>
    <t>公开表2</t>
  </si>
  <si>
    <t>单位名称</t>
  </si>
  <si>
    <t>收入预算</t>
  </si>
  <si>
    <t>支出预算</t>
  </si>
  <si>
    <t>二、纳入预算管理的行政事业性收费</t>
  </si>
  <si>
    <t>三、纳入预算管理的专项收入</t>
  </si>
  <si>
    <t>四、纳入政府性基金预算管理收入</t>
  </si>
  <si>
    <t>五、纳入专户管理的行政事业性收费</t>
  </si>
  <si>
    <t>六、政府住房收入</t>
  </si>
  <si>
    <t>七、国有资源（资产）有偿使用收入</t>
  </si>
  <si>
    <t>八、其他收入</t>
  </si>
  <si>
    <t>基本支出</t>
  </si>
  <si>
    <t>项目支出</t>
  </si>
  <si>
    <t>其中：上级提前告知转移支付资金</t>
  </si>
  <si>
    <t>其中：</t>
  </si>
  <si>
    <t>上级提前告知转移支付资金</t>
  </si>
  <si>
    <t>工资福利支出</t>
  </si>
  <si>
    <t>商品和服务支出</t>
  </si>
  <si>
    <t>对个人和家庭的补助</t>
  </si>
  <si>
    <t>公安局本级</t>
  </si>
  <si>
    <r>
      <rPr>
        <b/>
        <sz val="22"/>
        <rFont val="宋体"/>
        <charset val="134"/>
      </rPr>
      <t>202</t>
    </r>
    <r>
      <rPr>
        <b/>
        <sz val="22"/>
        <rFont val="宋体"/>
        <charset val="134"/>
      </rPr>
      <t>1</t>
    </r>
    <r>
      <rPr>
        <b/>
        <sz val="22"/>
        <rFont val="宋体"/>
        <charset val="134"/>
      </rPr>
      <t>年部门收入总体情况表</t>
    </r>
  </si>
  <si>
    <t>公开表3</t>
  </si>
  <si>
    <t>科目编码</t>
  </si>
  <si>
    <t>科目名称</t>
  </si>
  <si>
    <t>类</t>
  </si>
  <si>
    <t>款</t>
  </si>
  <si>
    <t>项</t>
  </si>
  <si>
    <t>02</t>
  </si>
  <si>
    <t xml:space="preserve">  02</t>
  </si>
  <si>
    <t>01</t>
  </si>
  <si>
    <r>
      <rPr>
        <sz val="10"/>
        <rFont val="宋体"/>
        <charset val="134"/>
      </rPr>
      <t>0</t>
    </r>
    <r>
      <rPr>
        <sz val="10"/>
        <rFont val="宋体"/>
        <charset val="134"/>
      </rPr>
      <t>2</t>
    </r>
  </si>
  <si>
    <t>19</t>
  </si>
  <si>
    <t>20</t>
  </si>
  <si>
    <t>21</t>
  </si>
  <si>
    <t>23</t>
  </si>
  <si>
    <t>50</t>
  </si>
  <si>
    <t>99</t>
  </si>
  <si>
    <t>05</t>
  </si>
  <si>
    <t xml:space="preserve">  行政事业单位离退休</t>
  </si>
  <si>
    <t xml:space="preserve">  05</t>
  </si>
  <si>
    <t xml:space="preserve">    行政单位离退休</t>
  </si>
  <si>
    <t xml:space="preserve">    机关事业单位基本养老保险缴费支出</t>
  </si>
  <si>
    <t>06</t>
  </si>
  <si>
    <t xml:space="preserve">    机关事业单位职业年金缴费支出</t>
  </si>
  <si>
    <t>11</t>
  </si>
  <si>
    <t xml:space="preserve">  11</t>
  </si>
  <si>
    <t xml:space="preserve">    事业单位医疗--留置中心</t>
  </si>
  <si>
    <r>
      <rPr>
        <b/>
        <sz val="14"/>
        <rFont val="宋体"/>
        <charset val="134"/>
      </rPr>
      <t>2021</t>
    </r>
    <r>
      <rPr>
        <b/>
        <sz val="14"/>
        <rFont val="宋体"/>
        <charset val="134"/>
      </rPr>
      <t>年部门支出总体情况表</t>
    </r>
    <r>
      <rPr>
        <b/>
        <sz val="14"/>
        <rFont val="宋体"/>
        <charset val="134"/>
      </rPr>
      <t>=系统经济对应功能表</t>
    </r>
  </si>
  <si>
    <t>公开表4</t>
  </si>
  <si>
    <t xml:space="preserve">    执法办案（监管支队）</t>
  </si>
  <si>
    <t xml:space="preserve">    特勤业务</t>
  </si>
  <si>
    <t xml:space="preserve">    事业运行（公安）留置中心</t>
  </si>
  <si>
    <t xml:space="preserve">   行政单位离退休</t>
  </si>
  <si>
    <r>
      <rPr>
        <sz val="10"/>
        <rFont val="宋体"/>
        <charset val="134"/>
      </rPr>
      <t>0</t>
    </r>
    <r>
      <rPr>
        <sz val="10"/>
        <rFont val="宋体"/>
        <charset val="134"/>
      </rPr>
      <t>6</t>
    </r>
  </si>
  <si>
    <t xml:space="preserve">    事业单位医疗（留置中心）</t>
  </si>
  <si>
    <t>2021年部门支出总体情况表（按功能科目）</t>
  </si>
  <si>
    <t>公开表5</t>
  </si>
  <si>
    <t>资金来源</t>
  </si>
  <si>
    <t xml:space="preserve">    特勤业务--警卫支队</t>
  </si>
  <si>
    <t>2021年部门财政拨款收支总体情况表=2表</t>
  </si>
  <si>
    <t>公开表6</t>
  </si>
  <si>
    <t>财政拨款收入预算</t>
  </si>
  <si>
    <t>财政拨款支出预算</t>
  </si>
  <si>
    <t>2021年部门财政拨款收支总体情况表（按功能科目）=4表</t>
  </si>
  <si>
    <t>公开表7</t>
  </si>
  <si>
    <t>支出内容</t>
  </si>
  <si>
    <t>22</t>
  </si>
  <si>
    <r>
      <rPr>
        <b/>
        <sz val="14"/>
        <rFont val="宋体"/>
        <charset val="134"/>
      </rPr>
      <t>2021</t>
    </r>
    <r>
      <rPr>
        <b/>
        <sz val="14"/>
        <rFont val="宋体"/>
        <charset val="134"/>
      </rPr>
      <t>年部门一般公共预算支出情况表</t>
    </r>
    <r>
      <rPr>
        <b/>
        <sz val="14"/>
        <rFont val="宋体"/>
        <charset val="134"/>
      </rPr>
      <t>=系统经济对应功能表</t>
    </r>
  </si>
  <si>
    <t>公开表8</t>
  </si>
  <si>
    <t>301工资福利支出</t>
  </si>
  <si>
    <t>302商品和服务支出</t>
  </si>
  <si>
    <t>303对个人和家庭的补助</t>
  </si>
  <si>
    <t>307债务利息及费用支出</t>
  </si>
  <si>
    <t>310资本性支出</t>
  </si>
  <si>
    <t>312对企业补助</t>
  </si>
  <si>
    <t xml:space="preserve">399其他支出 </t>
  </si>
  <si>
    <t>2021年部门一般公共预算基本支出表=1表</t>
  </si>
  <si>
    <t>公开表9</t>
  </si>
  <si>
    <t>四、政府住房收入</t>
  </si>
  <si>
    <t>五、国有资源（资产）有偿使用收入</t>
  </si>
  <si>
    <t xml:space="preserve">    事业运行（公安）</t>
  </si>
  <si>
    <t xml:space="preserve">    归口管理的行政单位离退休</t>
  </si>
  <si>
    <t>2021年部门一般公共预算基本支出情况表（按经济分类）=预算系统中基本支出确认表（一下）</t>
  </si>
  <si>
    <t>公开表10</t>
  </si>
  <si>
    <t>2020年预算数</t>
  </si>
  <si>
    <t>人员经费</t>
  </si>
  <si>
    <t>市本级</t>
  </si>
  <si>
    <t>交警</t>
  </si>
  <si>
    <t>监管</t>
  </si>
  <si>
    <t>公用经费</t>
  </si>
  <si>
    <t>一般公共预算基本支出合计</t>
  </si>
  <si>
    <t xml:space="preserve">    基本工资</t>
  </si>
  <si>
    <t xml:space="preserve">    津贴补贴</t>
  </si>
  <si>
    <t xml:space="preserve">    采暖补贴</t>
  </si>
  <si>
    <t>03</t>
  </si>
  <si>
    <t xml:space="preserve">    奖金</t>
  </si>
  <si>
    <t xml:space="preserve">    伙食补助费</t>
  </si>
  <si>
    <t>07</t>
  </si>
  <si>
    <t xml:space="preserve">    绩效工资</t>
  </si>
  <si>
    <t>失业保险</t>
  </si>
  <si>
    <t>工伤保险</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</si>
  <si>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</si>
  <si>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</si>
  <si>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</si>
  <si>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</si>
  <si>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</si>
  <si>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</si>
  <si>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</si>
  <si>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</si>
  <si>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</si>
  <si>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</si>
  <si>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</si>
  <si>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</si>
  <si>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 xml:space="preserve">    其他工资福利支出</t>
  </si>
  <si>
    <t>残疾人保障金</t>
  </si>
  <si>
    <t>302</t>
  </si>
  <si>
    <t>公用经费定额部分</t>
  </si>
  <si>
    <t xml:space="preserve">    残疾人保障金</t>
  </si>
  <si>
    <t xml:space="preserve">    办公费</t>
  </si>
  <si>
    <t xml:space="preserve">    印刷费</t>
  </si>
  <si>
    <r>
      <rPr>
        <sz val="10"/>
        <rFont val="宋体"/>
        <charset val="134"/>
      </rPr>
      <t xml:space="preserve"> </t>
    </r>
    <r>
      <rPr>
        <sz val="10"/>
        <rFont val="宋体"/>
        <charset val="134"/>
      </rPr>
      <t xml:space="preserve">   </t>
    </r>
    <r>
      <rPr>
        <sz val="10"/>
        <rFont val="宋体"/>
        <charset val="134"/>
      </rPr>
      <t>咨询费</t>
    </r>
  </si>
  <si>
    <r>
      <rPr>
        <sz val="10"/>
        <rFont val="宋体"/>
        <charset val="134"/>
      </rPr>
      <t>05</t>
    </r>
  </si>
  <si>
    <t xml:space="preserve">    水费</t>
  </si>
  <si>
    <r>
      <rPr>
        <sz val="10"/>
        <rFont val="宋体"/>
        <charset val="134"/>
      </rPr>
      <t>06</t>
    </r>
  </si>
  <si>
    <t xml:space="preserve">    电费</t>
  </si>
  <si>
    <r>
      <rPr>
        <sz val="10"/>
        <rFont val="宋体"/>
        <charset val="134"/>
      </rPr>
      <t>07</t>
    </r>
  </si>
  <si>
    <t xml:space="preserve">    邮电费</t>
  </si>
  <si>
    <r>
      <rPr>
        <sz val="10"/>
        <rFont val="宋体"/>
        <charset val="134"/>
      </rPr>
      <t>08</t>
    </r>
  </si>
  <si>
    <t xml:space="preserve">    公用取暖费</t>
  </si>
  <si>
    <r>
      <rPr>
        <sz val="10"/>
        <rFont val="宋体"/>
        <charset val="134"/>
      </rPr>
      <t>09</t>
    </r>
  </si>
  <si>
    <t xml:space="preserve">    物业管理费</t>
  </si>
  <si>
    <t xml:space="preserve">    差旅费</t>
  </si>
  <si>
    <t xml:space="preserve">    维修(护)费</t>
  </si>
  <si>
    <t xml:space="preserve">    租赁费</t>
  </si>
  <si>
    <t>15</t>
  </si>
  <si>
    <t xml:space="preserve">    会议费</t>
  </si>
  <si>
    <t>16</t>
  </si>
  <si>
    <t xml:space="preserve">    培训费</t>
  </si>
  <si>
    <t>17</t>
  </si>
  <si>
    <t xml:space="preserve">    公务接待费</t>
  </si>
  <si>
    <r>
      <rPr>
        <sz val="10"/>
        <rFont val="宋体"/>
        <charset val="134"/>
      </rPr>
      <t xml:space="preserve"> </t>
    </r>
    <r>
      <rPr>
        <sz val="10"/>
        <rFont val="宋体"/>
        <charset val="134"/>
      </rPr>
      <t xml:space="preserve">   </t>
    </r>
    <r>
      <rPr>
        <sz val="10"/>
        <rFont val="宋体"/>
        <charset val="134"/>
      </rPr>
      <t>被装购置费</t>
    </r>
  </si>
  <si>
    <t>18</t>
  </si>
  <si>
    <t xml:space="preserve">    专用材料费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</si>
  <si>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</si>
  <si>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</si>
  <si>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</si>
  <si>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</si>
  <si>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</si>
  <si>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</si>
  <si>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</si>
  <si>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</si>
  <si>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</si>
  <si>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</si>
  <si>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</si>
  <si>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</si>
  <si>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特需费及离退休人员公用经费部分</t>
  </si>
  <si>
    <t xml:space="preserve">    其他商品和服务支出</t>
  </si>
  <si>
    <t>303</t>
  </si>
  <si>
    <t>对个人家庭补助支出</t>
  </si>
  <si>
    <t>离退休费</t>
  </si>
  <si>
    <t xml:space="preserve">        离休费（统发）</t>
  </si>
  <si>
    <t xml:space="preserve">        离休费（非统发）</t>
  </si>
  <si>
    <t xml:space="preserve">        退休费（非统发）</t>
  </si>
  <si>
    <t>在职独生子女费</t>
  </si>
  <si>
    <t xml:space="preserve">        奖励金（统发）</t>
  </si>
  <si>
    <t>除离退休费独生子女费外其他费用</t>
  </si>
  <si>
    <t xml:space="preserve">        退职（役）费</t>
  </si>
  <si>
    <t xml:space="preserve">        在职遗属补助</t>
  </si>
  <si>
    <t xml:space="preserve">        离退遗属补助</t>
  </si>
  <si>
    <t>离退工伤补助</t>
  </si>
  <si>
    <t>离退休采暖补贴</t>
  </si>
  <si>
    <t>蓝色为机关运行类科目内容</t>
  </si>
  <si>
    <t>2021年纳入预算管理的行政事业性收费预算支出表=对应经济与功能需选择收费值</t>
  </si>
  <si>
    <t>公开表11</t>
  </si>
  <si>
    <t>其他公安支出</t>
  </si>
  <si>
    <t>2021年部门（政府性基金收入）政府性基金预算支出表</t>
  </si>
  <si>
    <t>公开表12</t>
  </si>
  <si>
    <r>
      <rPr>
        <sz val="10"/>
        <rFont val="宋体"/>
        <charset val="134"/>
      </rPr>
      <t>X</t>
    </r>
    <r>
      <rPr>
        <sz val="10"/>
        <rFont val="宋体"/>
        <charset val="134"/>
      </rPr>
      <t>X</t>
    </r>
    <r>
      <rPr>
        <sz val="10"/>
        <rFont val="宋体"/>
        <charset val="134"/>
      </rPr>
      <t>局本级</t>
    </r>
  </si>
  <si>
    <t>(下属二级单位）…</t>
  </si>
  <si>
    <t>……</t>
  </si>
  <si>
    <t>“本部门没有纳入预算管理的行政事业性收费预算拨款收入，也没有使用纳入预算管理的行政事业性收费安排的支出，故本表无数据”。</t>
  </si>
  <si>
    <t>2021年部门（国有资本经营收入）国有资本经营预算支出表</t>
  </si>
  <si>
    <r>
      <rPr>
        <b/>
        <sz val="10"/>
        <rFont val="宋体"/>
        <charset val="134"/>
      </rPr>
      <t>公开表1</t>
    </r>
    <r>
      <rPr>
        <b/>
        <sz val="10"/>
        <rFont val="宋体"/>
        <charset val="134"/>
      </rPr>
      <t>3</t>
    </r>
  </si>
  <si>
    <t>2021年部门单位资金预算支出表</t>
  </si>
  <si>
    <t>公开表14</t>
  </si>
  <si>
    <t>部门名称：</t>
  </si>
  <si>
    <t>说明：我部门（单位）无此项支出，本表为空表。</t>
  </si>
  <si>
    <r>
      <rPr>
        <b/>
        <sz val="22"/>
        <color theme="1"/>
        <rFont val="宋体"/>
        <charset val="134"/>
      </rPr>
      <t>20</t>
    </r>
    <r>
      <rPr>
        <b/>
        <sz val="22"/>
        <color theme="1"/>
        <rFont val="宋体"/>
        <charset val="134"/>
      </rPr>
      <t>21年部门项目支出预算表</t>
    </r>
  </si>
  <si>
    <t>公开表15</t>
  </si>
  <si>
    <t>项目名称</t>
  </si>
  <si>
    <t>项目内容</t>
  </si>
  <si>
    <t>市公安局本级小计</t>
  </si>
  <si>
    <t xml:space="preserve">      石化分局治安巡逻专项经费</t>
  </si>
  <si>
    <t>委托业务费：100万元。147名退役士兵中招录临时工，负责在厂区周边进行夜间治安巡逻检查，每人每月夜勤费1000元。</t>
  </si>
  <si>
    <t xml:space="preserve">      辅警人员经费</t>
  </si>
  <si>
    <t>委托业务费：辅警工资及保险及新增调整辅警待遇增资632.3万元：1、辅警人员工资及保险305.7万元(2964元*12月*86人=305.7万元)；2、辅警调整工资326万元（现有434名辅警工资比照社区工资调资，增资部分需326万元）。</t>
  </si>
  <si>
    <t xml:space="preserve">      人民警察遗属定期抚恤</t>
  </si>
  <si>
    <t>因公牺牲和病故人民警察遗属定期补助费：社会福利和救助110万元。</t>
  </si>
  <si>
    <t xml:space="preserve">      应急物资</t>
  </si>
  <si>
    <t>一、商品和服务支出10万元：1、维修（护）费8万元（应急物资库维修维护）。2、租赁费2万元（应急物资调运）。二、资本性支出10万元；专用设备购置：10万元（应急物资、单警装备、执法勤务设备等）。</t>
  </si>
  <si>
    <t xml:space="preserve">      综合监管场所及执法办案管理中心建设项目</t>
  </si>
  <si>
    <t>根据市发改委批复，综合监管场所及执法办案管理中心建设项目资金共需4.8亿元，2021年安排1.69亿元。</t>
  </si>
  <si>
    <t xml:space="preserve">      警察大额人身保险</t>
  </si>
  <si>
    <t>公安民警高额度理赔人身保险390.5万元：其他对个人和家庭补助3550人*1100元/人.年=390.5万元。</t>
  </si>
  <si>
    <t xml:space="preserve">      非税管理业务经费</t>
  </si>
  <si>
    <t>一、商品和服务支出73万元:1、办公费-耗材及配件10万。2、印刷费8万。3、维修（护）费18万元。4、专用材料费18万。5、劳务费8万。6委托业务费1万元。7、被装购置费10万元（前台服务人员服装）。</t>
  </si>
  <si>
    <t xml:space="preserve">      视频监控系统运行经费</t>
  </si>
  <si>
    <t>总计957万元。一、网络租费：779.40万元。（一）、1020个高清监控系统网络租费468.44万元。1、2015年150个高清监控系统网络租费70.02万元。移动40个点389元/月，计算公式为389（单点月租费）*12（月）*40（点）=186720；联通40个点389元/月，计算公式为389（单点月租费）*12（月）*40（点）=186720；电信70个点389元/月，计算公式为389（单点月租费）*12（月）*70（点）=326760。2、2014年200个高清监控系统网络租费92.496万元。移动80个点380元/月，计算公式为380（单点月租费）*12（月）*80（点）=364800；联通80个点389元/月，计算公式为389（单点月租费）*12（月）*80（点）=373440；电信40个点389元/月，计算公式为389（单点月租费）*12（月）*40（点）=186720。3、2013年300个高清监控系统网络租费128.322万元。移动135个点，望花45个点350元/月，350（单点月租费）*12（月）*45（点）=189000；清原、新宾、抚顺县90个点300元/月，300（单点月租费）*12（月）*90（点）=324000；联通165个点389元/月，389（单点月租费）*12（月）*165（点）=770220。4、2011至2012年370个高清监控系统网络租费177.6万元。 400（单点月租费）*12（月）*370（点）=1776000。（二）、2016年建设600个高清监控点系统网络租费298万元。（三）车辆轨迹系统12.96万元，27条光纤，每条年租费0.48万元。二、电费：112.83万元。三、维护费：64.77万元。过保高清监控系统及1020个点位每年维护费需292.70万元（2011-2015年共计建设1020个点，建设费用共计2927万元，此部位系统点位已过尾保，根据《辽宁省加强公共安全视频监控建设联网应用工作实施方案（2016-2020年）》“每年系统运行维护经费按照已建系统和监控点位的总体造价的10%计算。</t>
  </si>
  <si>
    <t xml:space="preserve">      2021年提前下达中央政法纪检监察转移支付资金</t>
  </si>
  <si>
    <t>2021年提前下达中央转移支付资金</t>
  </si>
  <si>
    <t>交警小计</t>
  </si>
  <si>
    <t xml:space="preserve">      静态支队人员工资</t>
  </si>
  <si>
    <t>委托业务费36万元：静态办人员工资36万。10人，每月工资2万，五险0.8万，管理费0.45万，全年36万。</t>
  </si>
  <si>
    <t xml:space="preserve">      铁路交警经费</t>
  </si>
  <si>
    <t>一、委托业务费31.2万，人员工资31.2万。二、维修（护）费206.3万，设备维修维护。三、办公经费13.7万，处罚室办公费。</t>
  </si>
  <si>
    <t xml:space="preserve">      公务运行费</t>
  </si>
  <si>
    <t>一、机关和服务商品支出959万元：（一）、办公费161万（含高速四个大队），即警务运行保障费。（二）、印刷费25万。（三）、水费30万。（四）、电费70万。（五）、邮电费120.4万。1、警务E通服务费2.4万每月，全年28.8万。2、交通事故视频远程处理系统光纤服务费2.16万，有依据。3、市局视频和卡口数据接入5万，已签合同。4、新增联通专网单点通讯13条6.24万，文件。5、新增移动专网单点通信10条4.7万，文件。6、新增执法站公安网专线6条5.04万，文件。7、邮政代缴交通罚款手续费9.6万。8、交通管理自助服务机缴纳交通罚款手续费8万。9、开通微信支付宝缴纳交通手续费5万元。10、50台巡逻车违章牌照通信费7万。11、警用车辆定位20.4万。12、4G图传3万。13、普通通信费网费15.4万。（六）、警用车辆运行维护费259万。（七）、委托业务费-事故鉴定费100万。鉴定费，其中：车辆检验鉴定3000元/台，痕迹物证鉴定3000元/台，人伤鉴定500元/次，尸检3200元/次（尸表）20000元/次（解剖），酒精检测500元/次。（八）、租赁费193.6万。视频网络租线费106万；违培场地租金87.6万。</t>
  </si>
  <si>
    <t xml:space="preserve">      事故停车及拖车费</t>
  </si>
  <si>
    <t>委托业务费75万元：事故及涉案车辆停车及拖车费75万元。</t>
  </si>
  <si>
    <t xml:space="preserve">      违法录入人员工资</t>
  </si>
  <si>
    <t>委托业务费52万元：违法录入人员工资52万。18人，每月工资3.15万，管理费0.09万，五险1.1万，全年52万</t>
  </si>
  <si>
    <t xml:space="preserve">      车辆及驾驶人管理</t>
  </si>
  <si>
    <t xml:space="preserve">1、专用材料费441万元：（1）、牌照款376.6万元。其中机动车75元/副；摩托车25元/副、低速车22元/副。（2）、登记证书、驾驶证和行驶证芯、膜、外皮工本费33.2万。其中：登记证书4元/本，需3.5万本，共14万；证芯、膜证皮1.6元/套，需12万套，共19.2万。（3）、临时牌照工本费12万。2元/副，需6万副。（4）、固封螺丝19.2万。3.2元/副，需6万副。 
2、委托业务费70万。机动车辆信息采集服务费（拓号服务费）。
3、印刷费22.5万。（检车贴0.5元/个，需30万个、档案袋15万个）车辆登记、检验、过户成本性费用。
 </t>
  </si>
  <si>
    <t xml:space="preserve">      装备及设备购置费</t>
  </si>
  <si>
    <t>1、专用设备购置费34.3万。①、测距仪10个，共0.2万。②、更新执法记录仪18万，100台/1800元。③、新增测酒仪8.5万，排查式20台/1000元，小票式10台/6500元。④、车管所购买科目二考试系统欠设备款5.6万。⑤、高拍仪1万，3台。⑥、塑封机1万，3台。
2、被装购置费105.7万。①、雨衣11万，200套/532.52元。②、雨鞋2万，200双/85元。③、白手套3万，6000副/5元。④、站岗用口罩4.7万。⑤、警用棉皮鞋34万，750双/450元。⑥、路锥警戒带1万。⑦、辅警装备购置50万，150人,0.34万元/人。</t>
  </si>
  <si>
    <t xml:space="preserve">      考试场运行费</t>
  </si>
  <si>
    <t>一、机关商品和服务支出310万：（一）、办公经费225万：1、办公费25.4万（耗材12.3万、牌匾文销4万、办公设备维修10万，重点车辆管理平台服务费3.1万）。2、电费35万（含违培中心电费3万）。3、水费25万（含污水处理费）。4、邮电费19.6万：①、监控租线费9.6万（8000元/月）；②、电信网费4.2万（3500元/月新增）；③、光纤网费1.8万。④、检车线项目数据传输线路4万，0.35万元/月。5、租赁费120万元，科目三租用考试车。（二）、其他商品和服务支出85万：考试车26台，油款每台2.2万，共37.2元；修车每台1.3万元，共33.8万元；保险0.55万元，共14万元。</t>
  </si>
  <si>
    <t>委托业务费100万元：辅警工资比照社区工资调资，增资部分需100万元。交警123名辅警，实发月平均工资1500.91元，参照社区干部月工资标准2182元，需经费（2182-1500.91）*123*12=100.53万元。</t>
  </si>
  <si>
    <t>监管支队小计</t>
  </si>
  <si>
    <t>执法办案</t>
  </si>
  <si>
    <t xml:space="preserve">      防疫保障经费</t>
  </si>
  <si>
    <t>一、机关商品和服务支出100万元（2020年第四季度-2021年第三季度）。（一）、专用材料购置费8万元。民警执勤用口罩、防护服、护目镜、消毒液等防护用品6万元，封闭执勤备用应急药品2万元。（二）、委托业务费1万元，在押人员因病住院民警陪护产生的核酸检测费。（三）、其他商品和服务支出91万元。1、封闭人员伙食费86.4万元。按照2020年5月28日公安部监所管理局下发的《关于做好公安监管场所新冠肺炎疫情常态化防控工作的通知》（公监管{2020}140号）要求：在保持封闭管理模式不变的前提下，低风险地区公安监管场所勤务模式实行AB两班制（从事前台接待、后勤保障、投牢押解转送、出所就医等工作的机动组人员不编入AB班），轮班时间为7至15天。所有增援警力不撤回，总警力不减少。目前按照A组+机动组或B组+机动组的勤务模式计算，监管支队120人，封闭人员伙食费日标准20元*120人*360天=86.4万元。2、封闭人员日用品4.6万元。含毛巾、牙具、香皂、洗发用品、手纸等。</t>
  </si>
  <si>
    <t xml:space="preserve">      戒毒所液化气间改造</t>
  </si>
  <si>
    <t>一、机关商品服务支出5.4万元：（一）维修（护）费5.4万元：1、维修（护）费5.4万元：（1）维修费5.4万元。（2018年完工未付款）</t>
  </si>
  <si>
    <t xml:space="preserve">      戒毒所工作经费</t>
  </si>
  <si>
    <t>戒毒经费186.82。一、机关商品和服务支出63.94万元：（一）办公经费19.77万元：1、水费9.21万元：（1）水费6.60万元：水量1550吨/月×3.55元/吨×12个月=66030元。；（2）污水处理费：2.60万元。水量1550吨/月×1.4元/吨×12个月=26040元2、电费10.36万元：电费夏季7个月×7800元/月，冬季5个月×9800元/月（冬季取暖锅炉需要用电）=103600元。3、物业管理费0.2万元：（1）垃圾托运费0.2万元。（二）维修（护）费5万元：1、维修（护）费5万元。（三）委托业务费35.45万元：1、劳务费35.45万元：临时工工资35.45万元：厨师2人、面点师2人、保洁2人、门卫2人、维修2人、司机1人、医生4人、护士1人。（四）其他商品和服务支出3.72万元：1、其他商品和服务支出3.72万元：（1）液化气费3.72万元：液化气（45公斤/瓶/×8瓶×7.5元/公斤）/月×12个月=32400元。戒员洗澡用的柴油锅炉燃料费400元/月12个月=4800元）。二、对个人和家庭的补助122.88元：社会福利和救助122.88万元：1、生活补助122.88万元：（1）生活补助122.88万元：①伙食费36.72万元: 月平均关押戒员100人×12个月×306元=367200元。2017年省厅下发关于贯彻落实《关于提高全省公安监管场所给养费标准的通知》的通知（辽公监管网发&lt;2017&gt;169号）②医疗费75.84万元：被强戒人员在生理脱毒期间（前三个月）所需医疗费用，平均标准为6680元，其中阿片类治疗费6960元／人，其他毒品戒毒治疗费6401元/人。按每年收戒员100人次计算。6680元×100人次=668000元。月平均关押戒员100人×12个月×67元=80400元。消毒安全防护用品10000元。③衣被费6.72万元：每年按收戒员100人次×(12个月×56元)=67200元。④杂支费3.6万元：月平均关押戒员100人×12个月×30元=36000元。</t>
  </si>
  <si>
    <t xml:space="preserve">      监所经费</t>
  </si>
  <si>
    <t xml:space="preserve">"监所经费1240.2万元：一、机关商品和服务支出404万元：（一）办公经费247.36万元：1、水费140万元。2、电费105.36万元。3、物业管理费2万元：（1）垃圾托运费2万元。（二）维修（护）费10.17万元：1、维修（护）费10.17万元。（三）委托业务费110.47万元：1、劳务费110.47万元：（1）临时工工资110.47万元。按照公安部《看守所伙房管理办法》要求，看守所伙房配备工勤人员应为月均押量的3%，按照月均押量1700人计算，至少应应配备51人，其中厨师6人，工勤40人，保洁5人，另监所维修及电工3人，高级网络维护2人，保安公司保安员4人，司机3人，共计110.47万元（四）其他商品和服务支出36万元：1、其他商品和服务支出36万元：（1）煤气费36万元。二、对个人和家庭的补助836.2万元：（一）社会福利和救助826.2万元：1、生活补助826.2万元：（1）被监管人员的给养费826.2万元：①伙食费624.24万元：看守所1400人、拘留所100人，共计1500人*306元*12个月=550.8万元。②医疗费120.6万元：看守所1400人、拘留所100人，共计1500人*67元*12个月=120.6万元。③衣被费100.8万元：看守所1400人、拘留所100人，共计1500人*56元*12个月=100.8万元。④公杂费54万元：看守所1400人、拘留所100人，共计1500人*30元*12个月=54万元。 （二）其他对个人和家庭的补助10万元：1、其他对个人和家庭的补助10万元：（1）丧葬费、尸检费、鉴定费等10万元。
"
</t>
  </si>
  <si>
    <t>留置中心小计</t>
  </si>
  <si>
    <t xml:space="preserve">      留置对象看护管理费</t>
  </si>
  <si>
    <t>1、服装费50人*400元/人=2万元；2、伙食费15元/人/天*365天*10人=5.475万元；3、杂费2万元</t>
  </si>
  <si>
    <t xml:space="preserve">      留置场所运行维护费</t>
  </si>
  <si>
    <t>1、电费36万元（每月3万元）；2、水费4.20万元（每月0.35万元）；3、维修（护）费2.02万元（弱电维保1.2万元、电梯维保0.6万元、其他维修维护0.22万元）；4、劳务费171.10万元（工作补助108人，每人每月1320元）；5、委托业务费256.87万元（保安特勤工资，70人，每人每月3057.93元）；6、其他商品和服务支出21.20万元（伙食费18.20万元、煤气费3万元）；7、租赁费0.98万元/年。</t>
  </si>
  <si>
    <t>警卫支队小计</t>
  </si>
  <si>
    <t>特勤业务</t>
  </si>
  <si>
    <t xml:space="preserve">      警卫执勤专项经费</t>
  </si>
  <si>
    <t>商品服务支出5万元。1、执勤化装服费4.90万元（0.70万元*7人）；2、警卫标识、证件制作费0.10万元。</t>
  </si>
  <si>
    <t>2021年部门政府采购支出预算表</t>
  </si>
  <si>
    <t>公开表16</t>
  </si>
  <si>
    <t>采购项目</t>
  </si>
  <si>
    <t>采购目录</t>
  </si>
  <si>
    <t>规格要求</t>
  </si>
  <si>
    <t>采购数量</t>
  </si>
  <si>
    <t xml:space="preserve">  考试场运行费</t>
  </si>
  <si>
    <t>特细化服务类项目</t>
  </si>
  <si>
    <t xml:space="preserve">  车辆及驾驶人管理</t>
  </si>
  <si>
    <t>特细化货物类项目</t>
  </si>
  <si>
    <t xml:space="preserve">  装备及设备购置费</t>
  </si>
  <si>
    <t xml:space="preserve">  事故停车及拖车费</t>
  </si>
  <si>
    <t xml:space="preserve">  监所经费</t>
  </si>
  <si>
    <t xml:space="preserve">  戒毒所液化气间改造</t>
  </si>
  <si>
    <t>特细化工程类项目</t>
  </si>
  <si>
    <t xml:space="preserve">  留置场所运行维护费保安特勤工资</t>
  </si>
  <si>
    <t>2021年部门政府购买服务支出预算表</t>
  </si>
  <si>
    <t>公开表17</t>
  </si>
  <si>
    <t>购买项目名称</t>
  </si>
  <si>
    <t>购买服务项目内容</t>
  </si>
  <si>
    <t>对应购买服务目录内容(三级目录代码及名称)</t>
  </si>
  <si>
    <t>承接主体</t>
  </si>
  <si>
    <t>购买方式</t>
  </si>
  <si>
    <t>70名保安特勤工资</t>
  </si>
  <si>
    <t>事业单位</t>
  </si>
  <si>
    <t>政府采购</t>
  </si>
  <si>
    <t>2021年部门一般公共预算“三公”经费支出情况表</t>
  </si>
  <si>
    <t>公开表18</t>
  </si>
  <si>
    <t>项目</t>
  </si>
  <si>
    <t>金额</t>
  </si>
  <si>
    <t>比上年增减</t>
  </si>
  <si>
    <t>2020年预算</t>
  </si>
  <si>
    <t>2021年预算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</si>
  <si>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</si>
  <si>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</si>
  <si>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</si>
  <si>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</si>
  <si>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</si>
  <si>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</si>
  <si>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2021年部门一般公共预算机关运行经费明细表=表10中蓝色科目金额</t>
  </si>
  <si>
    <t>公开表19</t>
  </si>
  <si>
    <t>科目代码</t>
  </si>
  <si>
    <t>上年增减比</t>
  </si>
  <si>
    <t>公安局本级（小计）</t>
  </si>
  <si>
    <r>
      <rPr>
        <sz val="10"/>
        <rFont val="宋体"/>
        <charset val="134"/>
      </rPr>
      <t>公安</t>
    </r>
    <r>
      <rPr>
        <sz val="10"/>
        <rFont val="宋体"/>
        <charset val="134"/>
      </rPr>
      <t>局本级</t>
    </r>
  </si>
  <si>
    <r>
      <rPr>
        <sz val="10"/>
        <rFont val="宋体"/>
        <charset val="134"/>
      </rPr>
      <t>3</t>
    </r>
    <r>
      <rPr>
        <sz val="10"/>
        <rFont val="宋体"/>
        <charset val="134"/>
      </rPr>
      <t>02</t>
    </r>
  </si>
  <si>
    <r>
      <rPr>
        <sz val="10"/>
        <rFont val="宋体"/>
        <charset val="134"/>
      </rPr>
      <t>0</t>
    </r>
    <r>
      <rPr>
        <sz val="10"/>
        <rFont val="宋体"/>
        <charset val="134"/>
      </rPr>
      <t>1</t>
    </r>
  </si>
  <si>
    <t>办公费</t>
  </si>
  <si>
    <t>印刷费</t>
  </si>
  <si>
    <t>水费</t>
  </si>
  <si>
    <t>电费</t>
  </si>
  <si>
    <t>邮电费</t>
  </si>
  <si>
    <t>取暖费</t>
  </si>
  <si>
    <t>物业管理费</t>
  </si>
  <si>
    <t>差旅费</t>
  </si>
  <si>
    <t>维修（护）费</t>
  </si>
  <si>
    <t>会议费</t>
  </si>
  <si>
    <t>专用材料费</t>
  </si>
  <si>
    <t>福利费</t>
  </si>
  <si>
    <t>公务用车运行维护费</t>
  </si>
  <si>
    <t>其他商品服务支出</t>
  </si>
  <si>
    <t>310</t>
  </si>
  <si>
    <t>办公设备购置</t>
  </si>
  <si>
    <t>交警支队（小计）</t>
  </si>
  <si>
    <t>监管支队（小计）</t>
  </si>
  <si>
    <t>留置中心（小计）</t>
  </si>
  <si>
    <t>警卫支队（小计）</t>
  </si>
  <si>
    <t>2021年度部门预算公开情况统计表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</si>
  <si>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</si>
  <si>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</si>
  <si>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</si>
  <si>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</si>
  <si>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</si>
  <si>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</si>
  <si>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</si>
  <si>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</si>
  <si>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</si>
  <si>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</si>
  <si>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</si>
  <si>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</si>
  <si>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</si>
  <si>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抚顺市2021年市本级部门预算项目支出绩效情况表</t>
  </si>
  <si>
    <t>项目单位：</t>
  </si>
  <si>
    <t>抚顺市公安局交通警察支队</t>
  </si>
  <si>
    <t>主管部门：</t>
  </si>
  <si>
    <t>抚顺市公安局</t>
  </si>
  <si>
    <t>资金管理处室：</t>
  </si>
  <si>
    <t>行政政法科</t>
  </si>
  <si>
    <t>总计</t>
  </si>
  <si>
    <t>行政事业性收费</t>
  </si>
  <si>
    <t>专项收入</t>
  </si>
  <si>
    <t>财政专户收入</t>
  </si>
  <si>
    <t>政府性基金收入</t>
  </si>
  <si>
    <t>国有资源（资产）有偿使用收入</t>
  </si>
  <si>
    <t>政府住房基金收入</t>
  </si>
  <si>
    <t>其他收入</t>
  </si>
  <si>
    <t>**</t>
  </si>
  <si>
    <t>辅警人员经费</t>
  </si>
  <si>
    <t>项目详细内容</t>
  </si>
  <si>
    <t>项目立项依据</t>
  </si>
  <si>
    <t>道路交通安全法</t>
  </si>
  <si>
    <t>项目概况及保证措施</t>
  </si>
  <si>
    <t>由财政出资，交管局具体实施发放</t>
  </si>
  <si>
    <t>项目年度绩效目标</t>
  </si>
  <si>
    <t>保证辅警人员待遇</t>
  </si>
  <si>
    <t>项目实施计划</t>
  </si>
  <si>
    <t>2021年末完成</t>
  </si>
  <si>
    <t>项目具体绩效指标</t>
  </si>
  <si>
    <t>产出指标包括（数量指标、质量指标、时效指标等）</t>
  </si>
  <si>
    <t>产出指标1</t>
  </si>
  <si>
    <t>效益指标（包括经济效益、社会效益、生态效益、服务对象满意度等）</t>
  </si>
  <si>
    <t>效益指标1</t>
  </si>
  <si>
    <t>产出指标2</t>
  </si>
  <si>
    <t/>
  </si>
  <si>
    <t>效益指标2</t>
  </si>
  <si>
    <t>产出指标3</t>
  </si>
  <si>
    <t>效益指标3</t>
  </si>
  <si>
    <t>产出指标4</t>
  </si>
  <si>
    <t>效益指标4</t>
  </si>
  <si>
    <t>产出指标5</t>
  </si>
  <si>
    <t>效益指标5</t>
  </si>
  <si>
    <t>产出指标6</t>
  </si>
  <si>
    <t>效益指标6</t>
  </si>
  <si>
    <t>事故停车及拖车费</t>
  </si>
  <si>
    <t>中华人民共和国道路交通安全法、中华人民共和国行政强制法</t>
  </si>
  <si>
    <t>由政府出资购买服务，在全市范围内招标停车场用于事故涉案车辆停车费及施救费用。</t>
  </si>
  <si>
    <t>保障交管局正常扣留事故涉案车辆，保证人民群众不投诉。</t>
  </si>
  <si>
    <t>能够使交管局正常扣留事故涉案车辆，在工作时限内完成事故车辆检验鉴定工作。</t>
  </si>
  <si>
    <t>按照法律规定，对事故当事人不再收取停车费用及施救费用，使人民群众满意不再投诉。</t>
  </si>
  <si>
    <t>装备及设备购置费</t>
  </si>
  <si>
    <t>1、专用设备购置费34.3万。①、测距仪10个，共0.2万。②、更新执法记录仪18万，100台/1800元。③、新增测酒仪8.5万，排查式20台/1000元，小票式10台/6500元。④、车管所购买科目二考试
2、被装购置费105.7万。①、雨衣11万，200套/532.52元。②、雨鞋2万，200双/85元。③、白手套3万，6000副/5元。④、站岗用口罩4.7万。⑤、警用棉皮鞋34万，750双/450元。⑥、路锥警戒带1万。⑦、辅警装备购置50万，150人,0.34万元/人。</t>
  </si>
  <si>
    <t>中华人民共和国道路交通安全法，公安部执法规范化建设要求及执法执勤工作实际要求。</t>
  </si>
  <si>
    <t>具体由后勤科实施，符合政府采购，招标程序的进行分类采买，财政资金保障</t>
  </si>
  <si>
    <t>使基层民警执法执勤工作更加规范，民警工作条件得到改善，群众办事满意率提升。</t>
  </si>
  <si>
    <t>2021年末前</t>
  </si>
  <si>
    <t>顺利完成本年的装备购置工作</t>
  </si>
  <si>
    <t>铁路交警经费</t>
  </si>
  <si>
    <t>一、委托业务费31.2万。人员工资31.2万。二、维修（护）费206.3万，设备维修维护。三、办公经费13.7万，处罚室办公费。</t>
  </si>
  <si>
    <t>财政资金保障，铁路交警管理。</t>
  </si>
  <si>
    <t>保障铁路交警处罚室工作正常运转</t>
  </si>
  <si>
    <t>是铁路交警执法正常开展，人民群众正常办事</t>
  </si>
  <si>
    <t>车辆及驾驶人管理</t>
  </si>
  <si>
    <t>1、专用材料费441万元：（1）、牌照款376.6万元。其中机动车75元/副；摩托车25元/副、低速车22元/副，。（2）、登记证书、驾驶证和行驶证芯、膜、外皮工本费33.2万。其中：登记证书4元/本，需3.5万本，共14万；证芯、膜证皮1.6元/套，需12万套，共19.2万。（3）、临时牌照工本费12万。2元/副，需6万副。（4）、固封螺丝19.2万。3.2元/副，需6万副。
 2、委托业务费70万。机动车辆信息采集服务费（拓号服务费）。
3、印刷费30万。（检车贴0.5元/个，需45万个、档案袋15万个）车辆登记、检验、过户成本性费用。</t>
  </si>
  <si>
    <t>依据《道路交通安全法》相关要求，必须取得合法上路手续。</t>
  </si>
  <si>
    <t>由车管所具体实施，后勤财务部门保障。</t>
  </si>
  <si>
    <t>省交管局按机动车信息及驾驶人信息按量下发牌证。一、保障2021年车辆上牌业务正常开展，正常落户，保障机动车所有人正常使用。二、保障我市2021年市民正常办理驾照，保障驾驶人的合法权益。</t>
  </si>
  <si>
    <t>省交管局按机动车信息及驾驶人信息按量下发牌证。一、保障车辆上牌业务正常开展，正常落户，保障机动车所有人正常使用。二、保障市民正常办理驾照，保障驾驶人的合法权益。</t>
  </si>
  <si>
    <t>用于全省车辆管理所管理网络建设与维护和机动车驾驶证考试工作人员业务培训、考核等支出。该资金维护、改进驾驶人考试系统，提高考试率，为便民利民创造更好的软件、硬件条件，提高群众的满意度。</t>
  </si>
  <si>
    <t>违法录入人员工资</t>
  </si>
  <si>
    <t>《中华人民共和国道路交通安全法》</t>
  </si>
  <si>
    <t>交通违法录入人员的工资，由财政出资，交管局具体实施发放</t>
  </si>
  <si>
    <t>正常发放交通违法录入人员工资，保障正常运转</t>
  </si>
  <si>
    <t>保障交通违章录入的正常运转</t>
  </si>
  <si>
    <t>静态支队人员工资</t>
  </si>
  <si>
    <t>《中华人民共和国道路交通安全法》，《抚顺市机动车停泊管理办法》</t>
  </si>
  <si>
    <t xml:space="preserve">
项目概况：1、停车管理执法；2、“僵尸车”等道路障碍清理；3、挪车、助寻等服务群众。
保证措施：严格执行《中华人民共和国道路交通安全法》，严格执行《抚顺市机动车停泊管理办法》</t>
  </si>
  <si>
    <t>1、整治机动车违停；2、泊位施划、停车场标志安装；3、清理“僵尸车”、地锁及各类道路障碍；4、切实保障挪车、助寻等“热线服务”正常运转。</t>
  </si>
  <si>
    <t>保障机动车停泊管理办公室正常运转</t>
  </si>
  <si>
    <t>保障全市机动车停泊管理业务正常运行，使人民群众停车等满意度提高，城市管理更加规范</t>
  </si>
  <si>
    <t>公务运行费</t>
  </si>
  <si>
    <t>机关和服务商品支出959万元：（一）、办公费161万（含高速四个大队），即警务运行保障费。（二）、印刷费25万。（三）、水费30万。（四）、电费70万。（五）、邮电费120.4万。1、警务E通服务费2.4万每月，全年28.8万。2、交通事故视频远程处理系统光纤服务费2.16万，有依据。3、市局视频和卡口数据接入5万，已签合同。4、新增联通专网单点通讯13条6.24万，文件。5、新增移动专网单点通信10条4.7万，文件。6、新增执法站公安网专线6条5.04万，文件。7、邮政代缴交通罚款手续费9.6万。8、交通管理自助服务机缴纳交通罚款手续费8万。9、开通微信支付宝缴纳交通手续费5万元。10、50台巡逻车违章牌照通信费7万。11、警用车辆定位20.4万。12、4G图传3万。13、普通通信费网费15.4万。（六）、警用车辆运行维护费259万。（七）、委托业务费-事故鉴定费100万。鉴定费，其中：车辆检验鉴定3000元/台，痕迹物证鉴定3000元/台，人伤鉴定500元/次，尸检3200元/次（尸表）20000元/次（解剖），酒精检测500元/次。（八）、租赁费193.6万。视频网络租线费106万；违培场地租金87.6万。</t>
  </si>
  <si>
    <t>中华人民共和国道路交通安全法</t>
  </si>
  <si>
    <t>保障交管局业务正常开展</t>
  </si>
  <si>
    <t>考试场运行费</t>
  </si>
  <si>
    <t>人民群众办事满意</t>
  </si>
  <si>
    <t>抚顺市留置看护服务中心</t>
  </si>
  <si>
    <t>留置场所运行维护费</t>
  </si>
  <si>
    <t>留置场所相关管理条例及留置人员相关合法权益。</t>
  </si>
  <si>
    <t>确保留置人员在留置区内的人身安全及合法权益，为留置区内日常生活工作提供保障。</t>
  </si>
  <si>
    <t>留置对象看护管理费</t>
  </si>
  <si>
    <t>抚顺市公安局警卫支队</t>
  </si>
  <si>
    <t>警卫执勤专项经费</t>
  </si>
  <si>
    <t>警卫各目标来抚安全。商品服务支出5万元。1、执勤化装服费4.90万元（0.70万元*7人）；2、警卫标识、证件制作费0.10万元。</t>
  </si>
  <si>
    <t>警卫各目标来抚安全。</t>
  </si>
  <si>
    <t>按警卫任务及预算进度执行</t>
  </si>
  <si>
    <t>抚顺市公安局监所管理支队</t>
  </si>
  <si>
    <t>监所经费</t>
  </si>
  <si>
    <t xml:space="preserve">监所经费1240.2万元：一、机关商品和服务支出404万元：（一）办公经费247.36万元：1、水费140万元。2、电费105.36万元。3、物业管理费2万元：（1）垃圾托运费2万元。（二）维修（护）费10.17万元：1、维修（护）费10.17万元。（三）委托业务费110.47万元：1、劳务费110.47万元：（1）临时工工资110.47万元。按照公安部《看守所伙房管理办法》要求，看守所伙房配备工勤人员应为月均押量的3%，按照月均押量1700人计算，至少应应配备51人，其中厨师6人，工勤40人，保洁5人，另监所维修及电工3人，高级网络维护2人，保安公司保安员4人，司机3人，共计110.47万元（四）其他商品和服务支出36万元：1、其他商品和服务支出36万元：（1）煤气费36万元。二、对个人和家庭的补助836.2万元：（一）社会福利和救助826.2万元：1、生活补助826.2万元：（1）被监管人员的给养费826.2万元：①伙食费624.24万元：看守所1400人、拘留所100人，共计1500人*306元*12个月=550.8万元。②医疗费120.6万元：看守所1400人、拘留所100人，共计1500人*67元*12个月=120.6万元。③衣被费100.8万元：看守所1400人、拘留所100人，共计1500人*56元*12个月=100.8万元。④公杂费54万元：看守所1400人、拘留所100人，共计1500人*30元*12个月=54万元。 （二）其他对个人和家庭的补助10万元：1、其他对个人和家庭的补助10万元：（1）丧葬费、尸检费、鉴定费等10万元。
</t>
  </si>
  <si>
    <t>《中华人民共和国看守所条例》、《看守所经费开支范围和管理办法的规定》（公通字【1996】11号），《关于提高全省公安监管场所给养费标准的通知》（辽公通[2017]378号）</t>
  </si>
  <si>
    <t>监所经费1240.2万元：一、机关商品和服务支出404万元：（一）办公经费247.36万元：1、水费140万元。2、电费105.36万元。3、物业管理费2万元：（1）垃圾托运费2万元。（二）维修（护）费10.17万元：1、维修（护）费10.17万元。（三）委托业务费110.47万元：1、劳务费110.47万元：（1）临时工工资110.47万元。按照公安部《看守所伙房管理办法》要求，看守所伙房配备工勤人员应为月均押量的3%，按照月均押量1700人计算，至少应应配备51人，其中厨师6人，工勤40人，保洁5人，另监所维修及电工3人，高级网络维护2人，保安公司保安员4人，司机3人，共计110.47万元（四）其他商品和服务支出36万元：1、其他商品和服务支出36万元：（1）煤气费36万元。二、对个人和家庭的补助836.2万元：（一）社会福利和救助826.2万元：1、生活补助826.2万元：（1）被监管人员的给养费826.2万元：①伙食费624.24万元：看守所1400人、拘留所100人，共计1500人*306元*12个月=550.8万元。②医疗费120.6万元：看守所1400人、拘留所100人，共计1500人*67元*12个月=120.6万元。③衣被费100.8万元：看守所1400人、拘留所100人，共计1500人*56元*12个月=100.8万元。④公杂费54万元：看守所1400人、拘留所100人，共计1500人*30元*12个月=54万元。 （二）其他对个人和家庭的补助10万元：1、其他对个人和家庭的补助10万元：（1）丧葬费、尸检费、鉴定费等10万元。</t>
  </si>
  <si>
    <t xml:space="preserve">在押人员基本生活、合法权益得到保障，刑事诉讼活动得已顺利进行。  
在押人员基本医疗需求得到保障，在押人员患重大疾病得到及时救治，医护人员、医疗用房、医疗设备配备满足工作需要。 </t>
  </si>
  <si>
    <t>防疫保障经费</t>
  </si>
  <si>
    <t>一、机关商品和服务支出100万元（含2020年第四季度）。（一）、专用材料购置费8万元。民警执勤用口罩、防护服、护目镜、消毒液等防护用品6万元，封闭执勤备用应急药品2万元。（二）、委托业务费1万元，在押人员因病住院民警陪护产生的核酸检测费。（三）、其他商品和服务支出91万元。1、封闭人员伙食费86.4万元。按照2020年5月28日公安部监所管理局下发的《关于做好公安监管场所新冠肺炎疫情常态化防控工作的通知》（公监管{2020}140号）要求：在保持封闭管理模式不变的前提下，低风险地区公安监管场所勤务模式实行AB两班制（从事前台接待、后勤保障、投牢押解转送、出所就医等工作的机动组人员不编入AB班），轮班时间为7至15天。所有增援警力不撤回，总警力不减少。目前按照A组+机动组或B组+机动组的勤务模式计算，监管支队120人，封闭人员伙食费日标准20元*120人*360天=86.4万元。2、封闭人员日用品4.6万元。含毛巾、牙具、香皂、洗发用品、手纸等。</t>
  </si>
  <si>
    <t>按照2020年5月28日公安部监所管理局下发的《关于做好公安监管场所新冠肺炎疫情常态化防控工作的通知》（公监管{2020}140号）要求：在保持封闭管理模式不变的前提下，低风险地区公安监管场所勤务模式实行AB两班制（从事前台接待、后勤保障、投牢押解转送、出所就医等工作的机动组人员不编入AB班），轮班时间为7至15天。所有增援警力不撤回，总警力不减少。</t>
  </si>
  <si>
    <t xml:space="preserve">在押人员基本生活、合法权益得到保障，刑事诉讼活动得已顺利进行。  
</t>
  </si>
  <si>
    <t>戒毒所工作经费</t>
  </si>
  <si>
    <t>戒毒经费186.8。一、机关商品和服务支出68.94万元：（一）办公经费19.77万元：1、水费9.21万元：（1）水费6.60万元：水量1550吨/月×3.55元/吨×12个月=66030元。；（2）污水处理费：2.60万元。水量1550吨/月×1.4元/吨×12个月=26040元2、电费10.36万元：电费夏季7个月×7800元/月，冬季5个月×9800元/月（冬季取暖锅炉需要用电）=103600元。3、物业管理费0.2万元：（1）垃圾托运费0.2万元。（二）维修（护）费5万元：1、维修（护）费5万元。（三）委托业务费35.45万元：1、劳务费35.45万元：临时工工资35.45万元：厨师2人、面点师2人、保洁2人、门卫2人、维修2人、司机1人、医生4人、护士1人。（四）其他商品和服务支出3.72万元：1、其他商品和服务支出3.72万元：（1）液化气费3.72万元：液化气（45公斤/瓶/×8瓶×7.5元/公斤）/月×12个月=32400元。戒员洗澡用的柴油锅炉燃料费400元/月12个月=4800元）。二、对个人和家庭的补助122.88元：社会福利和救助122.88万元：1、生活补助122.88万元：（1）生活补助122.88万元：①伙食费36.72万元: 月平均关押戒员100人×12个月×306元=367200元。2017年省厅下发关于贯彻落实《关于提高全省公安监管场所给养费标准的通知》的通知（辽公监管网发&lt;2017&gt;169号）②医疗费75.84万元：被强戒人员在生理脱毒期间（前三个月）所需医疗费用，平均标准为6680元，其中阿片类治疗费6960元／人，其他毒品戒毒治疗费6401元/人。按每年收戒员100人次计算。6680元×100人次=668000元。月平均关押戒员100人×12个月×67元=80400元。消毒安全防护用品10000元。③衣被费6.72万元：每年按收戒员100人次×(12个月×56元)=67200元。④杂支费3.6万元：月平均关押戒员100人×12个月×30元=36000元。</t>
  </si>
  <si>
    <t>辽财行（2011）917号文件，《关于全省拘留所强制隔离戒毒所被监管人员伙食费和医疗费有关问题的通知》；《中华人民共和国禁毒法》《戒毒条例》及相关法律规定；公通字（2011）45号文件《公安机关强制隔离戒毒所等级评定办法》；《关于提高全省公安监管场所给养费标准的通知》（辽公通[2017]378号）</t>
  </si>
  <si>
    <t xml:space="preserve">戒毒人员基本生活、合法权益得到保障，刑事诉讼活动得已顺利进行。		
戒毒人员基本医疗需求得到保障，戒毒人员患重大疾病得到及时救治，医护人员、医疗用房、医疗设备配备满足工作需要。	
</t>
  </si>
  <si>
    <t>戒毒人员基本生活、合法权益得到保障，刑事诉讼活动得已顺利进行。		
戒毒人员基本医疗需求得到保障，戒毒人员患重大疾病得到及时救治，医护人员、医疗用房、医疗设备配备满足工作需要。</t>
  </si>
  <si>
    <t>戒毒所液化气间改造</t>
  </si>
  <si>
    <t>通过对戒毒所液化气间改造保障戒员及戒毒所安全一、机关商品服务支出5.4万元：（一）维修（护）费5.4万元：1、维修（护）费5.4万元：（1）维修费5.4万元。（2018年完工未付款）</t>
  </si>
  <si>
    <t>戒毒所液化气间年久失修，存在安全隐患，亟待整改</t>
  </si>
  <si>
    <t>完成液化气建改造，保障戒毒所安全</t>
  </si>
  <si>
    <t>2021年度中央转移支付（提前告知）</t>
  </si>
  <si>
    <t>关于提前下达2021年中央转移支付资金的通知。其中办案业务与业务装备经费。</t>
  </si>
  <si>
    <t>关于提前下达2021年中央转移支付资金的通知</t>
  </si>
  <si>
    <t>按工作进度申请使用。</t>
  </si>
  <si>
    <t>提高保障办案（业务）案件数量。</t>
  </si>
  <si>
    <t>进一步加快科技强警步伐。</t>
  </si>
  <si>
    <t>支持政法机关重点装备建设、基本装备配备建设数量</t>
  </si>
  <si>
    <t>进一步加强社会治安大局稳定，不断提高人民群众安全感。</t>
  </si>
  <si>
    <t>提高办案（业务）经费保障水平</t>
  </si>
  <si>
    <t>实现当年指标预算执行完成率</t>
  </si>
  <si>
    <t>视频监控系统运行</t>
  </si>
  <si>
    <t>公安视频监控应用系统，是保障我市安全和稳定的重要基础之一，它不仅可以满足治安管理、城市管理、交通管理、应急指挥等需求，并在预防、发现、控制、打击违法犯罪，提供破案线索，固定违法犯罪证据等方面发挥了人防、物防所不可替代的作用，对于提升我市可视化管理水平和政府应急处置能力、维护我市公共安全方面具有十分重大的意义，并不断提高城市数字化管理的水平。2012年市政府专题会议（9期）议定：从2013年开始将全市视频监控系统涉及的网络租费、维护费、电费以公安专项列入年度财政预算。</t>
  </si>
  <si>
    <t xml:space="preserve">依照省厅考核要求，持续加强各类视频前端点位建设基础，深入开展智能化建设与应用，提升动态管控效能。按时、保质保量地完成建设任务并保障系统正常运行，为实战提供技术支持。在项目监理机构的监督上，确保新建高清监控点位的顺利竣工验收。   </t>
  </si>
  <si>
    <t>按年度工作计划及实际实施情况申请预算。</t>
  </si>
  <si>
    <t>在加强各类视频前端点位建设的基础上，不断提高视频防控网络覆盖面、提升网络密度。</t>
  </si>
  <si>
    <t>在加强各类视频前端点位建设的基础上，不断提高视频防控网络覆盖面、提升网络密度。为预防打击各类违法犯罪提供强大的技术支撑。</t>
  </si>
  <si>
    <t>综合监管场所及执法办案建设</t>
  </si>
  <si>
    <t>以项目实际申报为准。按项目建设期及总投资额进行投入。</t>
  </si>
  <si>
    <t>当前我市社会稳定和经济发展形势下，公安机关承担的历史使命和繁重工作，警力不足问题日益凸显，越来越影响和制约公安工作的有序开展。委托业务费：辅警工资及保险及新增调整辅警待遇增资632.3万元：1、辅警人员工资及保险305.7万元(2964元*12月*86人=305.7万元)；2、辅警调整工资226万元（现有434名辅警工资比照社区工资调资，增资部分需326万元）。</t>
  </si>
  <si>
    <t>当前我市社会稳定和经济发展形势下，公安机关承担的历史使命和繁重工作，警力不足问题日益凸显，越来越影响和制约公安工作的有序开展。</t>
  </si>
  <si>
    <t>根据抚财行报2019-151号《关于加强公安工作支持保障的意见》当前我市社会稳定和经济发展形势下，公安机关承担的历史使命和繁重工作，警力不足问题日益凸显，越来越影响和制约公安工作的有序开展。</t>
  </si>
  <si>
    <t>非税管理业务经费</t>
  </si>
  <si>
    <t>一、出入境管理是在现代国家体系逐渐完善的基础上建立起来的一种法律制度，中国的出入境管理是指国家主管机关依据法律法规，对中国公民和外国人出入境活动及与之相关的事务行使管辖权的一种法律行为，是国家涉外管辖的一个重要组成部分。作为公安机关一项重要的行政职能，在保障中外公民合法权益，维护国家利益等方面发挥重要作用。二、全市办理身份证约7万张，临时身份证约2万张，办理户口迁移5万余人次，业务量基本饱和，为了维持现有数据库系统稳定运行，每年需进行必要的软、硬件维护，损坏设备的更换，另外在执法日益规范化、信息化的条件下，针对人口信息、身份证相关业务，对全市窗口工作实施有效监督、检查、考核，确保群众利益得到保护。三、根据财政部、发改委《关于公安部门收取保安员资格考试费的通知》财综2011-60号文件，及辽财非2011-754文件，辽价函2012-114，规定，对保安员需考试后持证上岗，规范保安员市场秩序。四、养犬管理是现代社会城市治理的一项重要内容。科学规范养犬活动，服务群众，方便群众，促进社会和谐发展。</t>
  </si>
  <si>
    <t>依法受理、审批出境和入境申请、依法签发出入境证件和签证、发现、打击出入境违法活动、处理国籍事务、正确、妥善处置涉外事件。提高服务效率，依法打击涉外刑事犯罪活动。为全市办理身份证、户口管理等业务。开展上述业务的稳定运行的软硬件维护及更新。</t>
  </si>
  <si>
    <t>依法受理、审批出境和入境申请、依法签发出入境证件和签证、发现、打击出入境违法活动、处理国籍事务、正确、妥善处置涉外事件。提高服务效率，依法打击涉外刑事犯罪活动。为全市办理身份证、户口管理等业务。开展上述业务的稳定运行的软硬件维护及更新。养犬管理是现代社会城市治理的一项重要内容。科学规范养犬活动，服务群众，方便群众，促进社会和谐发展。</t>
  </si>
  <si>
    <t>应急物资</t>
  </si>
  <si>
    <t>本项目根据《辽宁省公安机关应急物资储备管理规定》、《辽宁省公安机关应急装备物资储备标准》2011年按照公安部、省公安厅及上级机关要求和十二五建设计划纲要，我市初步建立了公安机关应急物资储备库，库址位于我局。5年来，应急物资储备发挥了重要的实战作用，随着社会应急储备工作的不断完善和发展，根据《辽宁省公安机关应急物资储备管理规定》、《辽宁省公安机关应急装备物资储备标准》，经日常统计，一部份物资已达到使用年限和报废年限，需及时更新并新购部分物资。</t>
  </si>
  <si>
    <t>实现与配备和建设标准相符合的、能够与实战相适应的物资储备管理工作。</t>
  </si>
  <si>
    <t>人民警察遗属定期抚恤</t>
  </si>
  <si>
    <t>关于调整部分优抚对象等人员抚恤和生活补助标准的通知（抚退役军人发2019-22号）。按文件规定做好人民警察的抚恤优待工作，激励人民警察的奉献精神，充分体现党委政府对人民警察的关怀。因公牺牲和病故人民警察遗属定期补助费：社会福利和救助110万元。</t>
  </si>
  <si>
    <t>关于调整部分优抚对象等人员抚恤和生活补助标准的通知（抚退役军人发2019-22号）。按文件规定做好人民警察的抚恤优待工作，激励人民警察的奉献精神，充分体现党委政府对人民警察的关怀。</t>
  </si>
  <si>
    <t>按文件规定做好人民警察的抚恤优待工作，激励人民警察的奉献精神，充分体现党委政府对人民警察的关怀。</t>
  </si>
  <si>
    <t>人民警察大额人身保险</t>
  </si>
  <si>
    <t>根据抚财行报2019-151号《关于加强公安工作支持保障的意见》办理民警高额度赔付保险的方案及《人民警察法》及相关文件，为广大一线民警投保人身保险，充分体现党委、政府和公安机关从优待警。对个人和家庭的补助-其他对个人和家庭的补助-人身意外伤害保险390.50万元：保险范围全局各警种民警、辅警。</t>
  </si>
  <si>
    <t>按照保险合同实施投保，保证在发生保险规定的事件后，能够及时得到赔偿和救助。确保当事民警的合法权益。</t>
  </si>
  <si>
    <t>石化分局治安巡逻专项经费</t>
  </si>
  <si>
    <t>近年来抚顺石化公司退役士兵群体逐年增加，因待遇问题经常赴省、进京上访，给我市社会治安带来不稳定因素。为解决这一问题，市政法委专门组织相关单位开会研究，决定在石化公司所属的147名退役士兵中招录临时工，负责在厂区周边进行夜间治安巡逻检查，每人每月夜勤费1000元。</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</si>
</sst>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0"/>
    <numFmt numFmtId="177" formatCode="0.0_);[Red]\(0.0\)"/>
    <numFmt numFmtId="178" formatCode="#,##0.0"/>
    <numFmt numFmtId="179" formatCode=";;"/>
    <numFmt numFmtId="180" formatCode="#,##0.00_ "/>
  </numFmts>
  <fonts count="68">
    <font>
      <sz val="11"/>
      <color theme="1"/>
      <name val="宋体"/>
      <charset val="134"/>
      <scheme val="minor"/>
    </font>
    <font>
      <sz val="12"/>
      <name val="宋体"/>
      <charset val="134"/>
    </font>
    <font>
      <b/>
      <sz val="24"/>
      <name val="宋体"/>
      <charset val="134"/>
    </font>
    <font>
      <sz val="16"/>
      <name val="宋体"/>
      <charset val="134"/>
    </font>
    <font>
      <b/>
      <sz val="12"/>
      <name val="宋体"/>
      <charset val="134"/>
    </font>
    <font>
      <b/>
      <sz val="22"/>
      <color indexed="8"/>
      <name val="宋体"/>
      <charset val="134"/>
    </font>
    <font>
      <sz val="22"/>
      <name val="宋体"/>
      <charset val="134"/>
    </font>
    <font>
      <b/>
      <sz val="18"/>
      <name val="宋体"/>
      <charset val="134"/>
    </font>
    <font>
      <sz val="10"/>
      <name val="宋体"/>
      <charset val="134"/>
    </font>
    <font>
      <b/>
      <sz val="10"/>
      <name val="宋体"/>
      <charset val="134"/>
    </font>
    <font>
      <b/>
      <sz val="16"/>
      <name val="宋体"/>
      <charset val="134"/>
    </font>
    <font>
      <b/>
      <sz val="22"/>
      <name val="宋体"/>
      <charset val="134"/>
    </font>
    <font>
      <sz val="11"/>
      <name val="宋体"/>
      <charset val="134"/>
      <scheme val="minor"/>
    </font>
    <font>
      <b/>
      <sz val="9"/>
      <name val="宋体"/>
      <charset val="134"/>
    </font>
    <font>
      <sz val="9"/>
      <name val="宋体"/>
      <charset val="134"/>
      <scheme val="minor"/>
    </font>
    <font>
      <sz val="11"/>
      <color rgb="FFFF0000"/>
      <name val="宋体"/>
      <charset val="134"/>
      <scheme val="minor"/>
    </font>
    <font>
      <b/>
      <sz val="14"/>
      <name val="宋体"/>
      <charset val="134"/>
    </font>
    <font>
      <b/>
      <sz val="22"/>
      <color theme="1"/>
      <name val="宋体"/>
      <charset val="134"/>
    </font>
    <font>
      <sz val="10"/>
      <color theme="1"/>
      <name val="宋体"/>
      <charset val="134"/>
    </font>
    <font>
      <b/>
      <sz val="10"/>
      <color theme="1"/>
      <name val="宋体"/>
      <charset val="134"/>
    </font>
    <font>
      <sz val="9"/>
      <name val="宋体"/>
      <charset val="134"/>
    </font>
    <font>
      <sz val="18"/>
      <name val="宋体"/>
      <charset val="134"/>
    </font>
    <font>
      <sz val="18"/>
      <color theme="1"/>
      <name val="宋体"/>
      <charset val="134"/>
      <scheme val="minor"/>
    </font>
    <font>
      <sz val="20"/>
      <name val="宋体"/>
      <charset val="134"/>
    </font>
    <font>
      <sz val="9"/>
      <color theme="1"/>
      <name val="宋体"/>
      <charset val="134"/>
    </font>
    <font>
      <sz val="16"/>
      <color theme="1"/>
      <name val="宋体"/>
      <charset val="134"/>
      <scheme val="minor"/>
    </font>
    <font>
      <b/>
      <sz val="20"/>
      <name val="宋体"/>
      <charset val="134"/>
    </font>
    <font>
      <b/>
      <sz val="11"/>
      <name val="宋体"/>
      <charset val="134"/>
    </font>
    <font>
      <sz val="9"/>
      <color theme="1"/>
      <name val="宋体"/>
      <charset val="134"/>
      <scheme val="minor"/>
    </font>
    <font>
      <sz val="10"/>
      <color theme="1"/>
      <name val="宋体"/>
      <charset val="134"/>
      <scheme val="minor"/>
    </font>
    <font>
      <sz val="14"/>
      <color theme="1"/>
      <name val="宋体"/>
      <charset val="134"/>
      <scheme val="minor"/>
    </font>
    <font>
      <sz val="11"/>
      <name val="宋体"/>
      <charset val="134"/>
    </font>
    <font>
      <sz val="10"/>
      <name val="宋体"/>
      <charset val="134"/>
      <scheme val="minor"/>
    </font>
    <font>
      <sz val="14"/>
      <name val="宋体"/>
      <charset val="134"/>
    </font>
    <font>
      <b/>
      <sz val="14"/>
      <color theme="1"/>
      <name val="宋体"/>
      <charset val="134"/>
      <scheme val="minor"/>
    </font>
    <font>
      <sz val="11"/>
      <color theme="0"/>
      <name val="宋体"/>
      <charset val="0"/>
      <scheme val="minor"/>
    </font>
    <font>
      <sz val="11"/>
      <color rgb="FFFF0000"/>
      <name val="宋体"/>
      <charset val="0"/>
      <scheme val="minor"/>
    </font>
    <font>
      <b/>
      <sz val="15"/>
      <color theme="3"/>
      <name val="宋体"/>
      <charset val="134"/>
      <scheme val="minor"/>
    </font>
    <font>
      <sz val="11"/>
      <color indexed="9"/>
      <name val="宋体"/>
      <charset val="134"/>
    </font>
    <font>
      <sz val="11"/>
      <color indexed="60"/>
      <name val="宋体"/>
      <charset val="134"/>
    </font>
    <font>
      <b/>
      <sz val="11"/>
      <color theme="3"/>
      <name val="宋体"/>
      <charset val="134"/>
      <scheme val="minor"/>
    </font>
    <font>
      <sz val="11"/>
      <color rgb="FF3F3F76"/>
      <name val="宋体"/>
      <charset val="0"/>
      <scheme val="minor"/>
    </font>
    <font>
      <sz val="11"/>
      <color rgb="FFFA7D00"/>
      <name val="宋体"/>
      <charset val="0"/>
      <scheme val="minor"/>
    </font>
    <font>
      <sz val="11"/>
      <color indexed="8"/>
      <name val="宋体"/>
      <charset val="134"/>
    </font>
    <font>
      <sz val="11"/>
      <color theme="1"/>
      <name val="宋体"/>
      <charset val="0"/>
      <scheme val="minor"/>
    </font>
    <font>
      <b/>
      <sz val="11"/>
      <color indexed="63"/>
      <name val="宋体"/>
      <charset val="134"/>
    </font>
    <font>
      <sz val="11"/>
      <color rgb="FF006100"/>
      <name val="宋体"/>
      <charset val="134"/>
      <scheme val="minor"/>
    </font>
    <font>
      <b/>
      <sz val="11"/>
      <color rgb="FFFA7D00"/>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b/>
      <sz val="11"/>
      <color indexed="52"/>
      <name val="宋体"/>
      <charset val="134"/>
    </font>
    <font>
      <b/>
      <sz val="11"/>
      <color rgb="FF3F3F3F"/>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9C0006"/>
      <name val="宋体"/>
      <charset val="134"/>
      <scheme val="minor"/>
    </font>
    <font>
      <sz val="11"/>
      <color indexed="16"/>
      <name val="宋体"/>
      <charset val="134"/>
    </font>
    <font>
      <sz val="11"/>
      <color indexed="20"/>
      <name val="宋体"/>
      <charset val="134"/>
    </font>
    <font>
      <sz val="10"/>
      <color indexed="8"/>
      <name val="Arial"/>
      <charset val="134"/>
    </font>
    <font>
      <b/>
      <sz val="10"/>
      <name val="Arial"/>
      <charset val="134"/>
    </font>
    <font>
      <sz val="11"/>
      <color indexed="17"/>
      <name val="宋体"/>
      <charset val="134"/>
    </font>
    <font>
      <b/>
      <sz val="11"/>
      <color indexed="9"/>
      <name val="宋体"/>
      <charset val="134"/>
    </font>
    <font>
      <sz val="11"/>
      <color indexed="62"/>
      <name val="宋体"/>
      <charset val="134"/>
    </font>
  </fonts>
  <fills count="6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C00000"/>
        <bgColor indexed="64"/>
      </patternFill>
    </fill>
    <fill>
      <patternFill patternType="solid">
        <fgColor theme="0"/>
        <bgColor indexed="64"/>
      </patternFill>
    </fill>
    <fill>
      <patternFill patternType="solid">
        <fgColor theme="8" tint="0.399975585192419"/>
        <bgColor indexed="64"/>
      </patternFill>
    </fill>
    <fill>
      <patternFill patternType="solid">
        <fgColor indexed="11"/>
        <bgColor indexed="64"/>
      </patternFill>
    </fill>
    <fill>
      <patternFill patternType="solid">
        <fgColor indexed="43"/>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indexed="36"/>
        <bgColor indexed="64"/>
      </patternFill>
    </fill>
    <fill>
      <patternFill patternType="solid">
        <fgColor indexed="62"/>
        <bgColor indexed="64"/>
      </patternFill>
    </fill>
    <fill>
      <patternFill patternType="solid">
        <fgColor indexed="29"/>
        <bgColor indexed="64"/>
      </patternFill>
    </fill>
    <fill>
      <patternFill patternType="solid">
        <fgColor indexed="22"/>
        <bgColor indexed="64"/>
      </patternFill>
    </fill>
    <fill>
      <patternFill patternType="solid">
        <fgColor indexed="44"/>
        <bgColor indexed="64"/>
      </patternFill>
    </fill>
    <fill>
      <patternFill patternType="solid">
        <fgColor rgb="FFC6EFCE"/>
        <bgColor indexed="64"/>
      </patternFill>
    </fill>
    <fill>
      <patternFill patternType="solid">
        <fgColor theme="6" tint="0.399975585192419"/>
        <bgColor indexed="64"/>
      </patternFill>
    </fill>
    <fill>
      <patternFill patternType="solid">
        <fgColor indexed="31"/>
        <bgColor indexed="64"/>
      </patternFill>
    </fill>
    <fill>
      <patternFill patternType="solid">
        <fgColor rgb="FFF2F2F2"/>
        <bgColor indexed="64"/>
      </patternFill>
    </fill>
    <fill>
      <patternFill patternType="solid">
        <fgColor theme="6"/>
        <bgColor indexed="64"/>
      </patternFill>
    </fill>
    <fill>
      <patternFill patternType="solid">
        <fgColor indexed="30"/>
        <bgColor indexed="64"/>
      </patternFill>
    </fill>
    <fill>
      <patternFill patternType="solid">
        <fgColor theme="4" tint="0.799981688894314"/>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indexed="4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indexed="47"/>
        <bgColor indexed="64"/>
      </patternFill>
    </fill>
    <fill>
      <patternFill patternType="solid">
        <fgColor theme="9" tint="0.799981688894314"/>
        <bgColor indexed="64"/>
      </patternFill>
    </fill>
    <fill>
      <patternFill patternType="solid">
        <fgColor rgb="FFA5A5A5"/>
        <bgColor indexed="64"/>
      </patternFill>
    </fill>
    <fill>
      <patternFill patternType="solid">
        <fgColor indexed="42"/>
        <bgColor indexed="64"/>
      </patternFill>
    </fill>
    <fill>
      <patternFill patternType="solid">
        <fgColor theme="4" tint="0.399975585192419"/>
        <bgColor indexed="64"/>
      </patternFill>
    </fill>
    <fill>
      <patternFill patternType="solid">
        <fgColor indexed="53"/>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26"/>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5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0" borderId="0">
      <alignment vertical="center"/>
    </xf>
    <xf numFmtId="0" fontId="1" fillId="0" borderId="0">
      <alignment vertical="center"/>
    </xf>
    <xf numFmtId="0" fontId="38" fillId="16" borderId="0" applyNumberFormat="0" applyBorder="0" applyAlignment="0" applyProtection="0">
      <alignment vertical="center"/>
    </xf>
    <xf numFmtId="0" fontId="43" fillId="21" borderId="0" applyNumberFormat="0" applyBorder="0" applyAlignment="0" applyProtection="0">
      <alignment vertical="center"/>
    </xf>
    <xf numFmtId="0" fontId="44" fillId="12" borderId="0" applyNumberFormat="0" applyBorder="0" applyAlignment="0" applyProtection="0">
      <alignment vertical="center"/>
    </xf>
    <xf numFmtId="0" fontId="41" fillId="10" borderId="10" applyNumberFormat="0" applyAlignment="0" applyProtection="0">
      <alignment vertical="center"/>
    </xf>
    <xf numFmtId="41" fontId="0" fillId="0" borderId="0" applyFont="0" applyFill="0" applyBorder="0" applyAlignment="0" applyProtection="0">
      <alignment vertical="center"/>
    </xf>
    <xf numFmtId="0" fontId="44" fillId="40" borderId="0" applyNumberFormat="0" applyBorder="0" applyAlignment="0" applyProtection="0">
      <alignment vertical="center"/>
    </xf>
    <xf numFmtId="0" fontId="54" fillId="17" borderId="16" applyNumberFormat="0" applyAlignment="0" applyProtection="0">
      <alignment vertical="center"/>
    </xf>
    <xf numFmtId="0" fontId="58" fillId="47" borderId="0" applyNumberFormat="0" applyBorder="0" applyAlignment="0" applyProtection="0">
      <alignment vertical="center"/>
    </xf>
    <xf numFmtId="43" fontId="0" fillId="0" borderId="0" applyFont="0" applyFill="0" applyBorder="0" applyAlignment="0" applyProtection="0">
      <alignment vertical="center"/>
    </xf>
    <xf numFmtId="0" fontId="35" fillId="20"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46" fillId="19" borderId="0" applyNumberFormat="0" applyBorder="0" applyAlignment="0" applyProtection="0">
      <alignment vertical="center"/>
    </xf>
    <xf numFmtId="0" fontId="0" fillId="52" borderId="18" applyNumberFormat="0" applyFont="0" applyAlignment="0" applyProtection="0">
      <alignment vertical="center"/>
    </xf>
    <xf numFmtId="0" fontId="1" fillId="0" borderId="0">
      <alignment vertical="center"/>
    </xf>
    <xf numFmtId="0" fontId="35" fillId="46" borderId="0" applyNumberFormat="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8" fillId="15" borderId="0" applyNumberFormat="0" applyBorder="0" applyAlignment="0" applyProtection="0">
      <alignment vertical="center"/>
    </xf>
    <xf numFmtId="0" fontId="43" fillId="42" borderId="0" applyNumberFormat="0" applyBorder="0" applyAlignment="0" applyProtection="0">
      <alignment vertical="center"/>
    </xf>
    <xf numFmtId="0" fontId="51" fillId="0" borderId="0" applyNumberFormat="0" applyFill="0" applyBorder="0" applyAlignment="0" applyProtection="0">
      <alignment vertical="center"/>
    </xf>
    <xf numFmtId="0" fontId="37" fillId="0" borderId="9" applyNumberFormat="0" applyFill="0" applyAlignment="0" applyProtection="0">
      <alignment vertical="center"/>
    </xf>
    <xf numFmtId="0" fontId="49" fillId="0" borderId="9" applyNumberFormat="0" applyFill="0" applyAlignment="0" applyProtection="0">
      <alignment vertical="center"/>
    </xf>
    <xf numFmtId="0" fontId="35" fillId="37" borderId="0" applyNumberFormat="0" applyBorder="0" applyAlignment="0" applyProtection="0">
      <alignment vertical="center"/>
    </xf>
    <xf numFmtId="0" fontId="40" fillId="0" borderId="14" applyNumberFormat="0" applyFill="0" applyAlignment="0" applyProtection="0">
      <alignment vertical="center"/>
    </xf>
    <xf numFmtId="0" fontId="35" fillId="45" borderId="0" applyNumberFormat="0" applyBorder="0" applyAlignment="0" applyProtection="0">
      <alignment vertical="center"/>
    </xf>
    <xf numFmtId="0" fontId="55" fillId="22" borderId="17" applyNumberFormat="0" applyAlignment="0" applyProtection="0">
      <alignment vertical="center"/>
    </xf>
    <xf numFmtId="0" fontId="47" fillId="22" borderId="10" applyNumberFormat="0" applyAlignment="0" applyProtection="0">
      <alignment vertical="center"/>
    </xf>
    <xf numFmtId="0" fontId="1" fillId="0" borderId="0">
      <alignment vertical="center"/>
    </xf>
    <xf numFmtId="0" fontId="1" fillId="0" borderId="0">
      <alignment vertical="center"/>
    </xf>
    <xf numFmtId="0" fontId="52" fillId="35" borderId="15" applyNumberFormat="0" applyAlignment="0" applyProtection="0">
      <alignment vertical="center"/>
    </xf>
    <xf numFmtId="0" fontId="43" fillId="44" borderId="0" applyNumberFormat="0" applyBorder="0" applyAlignment="0" applyProtection="0">
      <alignment vertical="center"/>
    </xf>
    <xf numFmtId="0" fontId="44" fillId="34" borderId="0" applyNumberFormat="0" applyBorder="0" applyAlignment="0" applyProtection="0">
      <alignment vertical="center"/>
    </xf>
    <xf numFmtId="0" fontId="35" fillId="28" borderId="0" applyNumberFormat="0" applyBorder="0" applyAlignment="0" applyProtection="0">
      <alignment vertical="center"/>
    </xf>
    <xf numFmtId="0" fontId="42" fillId="0" borderId="11" applyNumberFormat="0" applyFill="0" applyAlignment="0" applyProtection="0">
      <alignment vertical="center"/>
    </xf>
    <xf numFmtId="0" fontId="43" fillId="18" borderId="0" applyNumberFormat="0" applyBorder="0" applyAlignment="0" applyProtection="0">
      <alignment vertical="center"/>
    </xf>
    <xf numFmtId="0" fontId="48" fillId="0" borderId="13" applyNumberFormat="0" applyFill="0" applyAlignment="0" applyProtection="0">
      <alignment vertical="center"/>
    </xf>
    <xf numFmtId="0" fontId="53" fillId="19" borderId="0" applyNumberFormat="0" applyBorder="0" applyAlignment="0" applyProtection="0">
      <alignment vertical="center"/>
    </xf>
    <xf numFmtId="0" fontId="59" fillId="51" borderId="0" applyNumberFormat="0" applyBorder="0" applyAlignment="0" applyProtection="0">
      <alignment vertical="center"/>
    </xf>
    <xf numFmtId="0" fontId="38" fillId="43" borderId="0" applyNumberFormat="0" applyBorder="0" applyAlignment="0" applyProtection="0">
      <alignment vertical="center"/>
    </xf>
    <xf numFmtId="0" fontId="43" fillId="16" borderId="0" applyNumberFormat="0" applyBorder="0" applyAlignment="0" applyProtection="0">
      <alignment vertical="center"/>
    </xf>
    <xf numFmtId="0" fontId="44" fillId="39" borderId="0" applyNumberFormat="0" applyBorder="0" applyAlignment="0" applyProtection="0">
      <alignment vertical="center"/>
    </xf>
    <xf numFmtId="0" fontId="35" fillId="27" borderId="0" applyNumberFormat="0" applyBorder="0" applyAlignment="0" applyProtection="0">
      <alignment vertical="center"/>
    </xf>
    <xf numFmtId="0" fontId="44" fillId="25" borderId="0" applyNumberFormat="0" applyBorder="0" applyAlignment="0" applyProtection="0">
      <alignment vertical="center"/>
    </xf>
    <xf numFmtId="0" fontId="44" fillId="48" borderId="0" applyNumberFormat="0" applyBorder="0" applyAlignment="0" applyProtection="0">
      <alignment vertical="center"/>
    </xf>
    <xf numFmtId="0" fontId="44" fillId="50" borderId="0" applyNumberFormat="0" applyBorder="0" applyAlignment="0" applyProtection="0">
      <alignment vertical="center"/>
    </xf>
    <xf numFmtId="0" fontId="45" fillId="17" borderId="12" applyNumberFormat="0" applyAlignment="0" applyProtection="0">
      <alignment vertical="center"/>
    </xf>
    <xf numFmtId="0" fontId="44" fillId="32" borderId="0" applyNumberFormat="0" applyBorder="0" applyAlignment="0" applyProtection="0">
      <alignment vertical="center"/>
    </xf>
    <xf numFmtId="0" fontId="35" fillId="23" borderId="0" applyNumberFormat="0" applyBorder="0" applyAlignment="0" applyProtection="0">
      <alignment vertical="center"/>
    </xf>
    <xf numFmtId="0" fontId="35" fillId="41" borderId="0" applyNumberFormat="0" applyBorder="0" applyAlignment="0" applyProtection="0">
      <alignment vertical="center"/>
    </xf>
    <xf numFmtId="0" fontId="44" fillId="49" borderId="0" applyNumberFormat="0" applyBorder="0" applyAlignment="0" applyProtection="0">
      <alignment vertical="center"/>
    </xf>
    <xf numFmtId="0" fontId="43" fillId="21" borderId="0" applyNumberFormat="0" applyBorder="0" applyAlignment="0" applyProtection="0">
      <alignment vertical="center"/>
    </xf>
    <xf numFmtId="0" fontId="44" fillId="31" borderId="0" applyNumberFormat="0" applyBorder="0" applyAlignment="0" applyProtection="0">
      <alignment vertical="center"/>
    </xf>
    <xf numFmtId="0" fontId="35" fillId="30" borderId="0" applyNumberFormat="0" applyBorder="0" applyAlignment="0" applyProtection="0">
      <alignment vertical="center"/>
    </xf>
    <xf numFmtId="0" fontId="43" fillId="29" borderId="0" applyNumberFormat="0" applyBorder="0" applyAlignment="0" applyProtection="0">
      <alignment vertical="center"/>
    </xf>
    <xf numFmtId="0" fontId="44" fillId="13" borderId="0" applyNumberFormat="0" applyBorder="0" applyAlignment="0" applyProtection="0">
      <alignment vertical="center"/>
    </xf>
    <xf numFmtId="0" fontId="35" fillId="7" borderId="0" applyNumberFormat="0" applyBorder="0" applyAlignment="0" applyProtection="0">
      <alignment vertical="center"/>
    </xf>
    <xf numFmtId="0" fontId="35" fillId="11" borderId="0" applyNumberFormat="0" applyBorder="0" applyAlignment="0" applyProtection="0">
      <alignment vertical="center"/>
    </xf>
    <xf numFmtId="0" fontId="43" fillId="36" borderId="0" applyNumberFormat="0" applyBorder="0" applyAlignment="0" applyProtection="0">
      <alignment vertical="center"/>
    </xf>
    <xf numFmtId="0" fontId="39" fillId="9" borderId="0" applyNumberFormat="0" applyBorder="0" applyAlignment="0" applyProtection="0">
      <alignment vertical="center"/>
    </xf>
    <xf numFmtId="0" fontId="44" fillId="53" borderId="0" applyNumberFormat="0" applyBorder="0" applyAlignment="0" applyProtection="0">
      <alignment vertical="center"/>
    </xf>
    <xf numFmtId="0" fontId="35" fillId="54" borderId="0" applyNumberFormat="0" applyBorder="0" applyAlignment="0" applyProtection="0">
      <alignment vertical="center"/>
    </xf>
    <xf numFmtId="0" fontId="43" fillId="29" borderId="0" applyNumberFormat="0" applyBorder="0" applyAlignment="0" applyProtection="0">
      <alignment vertical="center"/>
    </xf>
    <xf numFmtId="0" fontId="43" fillId="36" borderId="0" applyNumberFormat="0" applyBorder="0" applyAlignment="0" applyProtection="0">
      <alignment vertical="center"/>
    </xf>
    <xf numFmtId="0" fontId="38" fillId="14" borderId="0" applyNumberFormat="0" applyBorder="0" applyAlignment="0" applyProtection="0">
      <alignment vertical="center"/>
    </xf>
    <xf numFmtId="0" fontId="43" fillId="44" borderId="0" applyNumberFormat="0" applyBorder="0" applyAlignment="0" applyProtection="0">
      <alignment vertical="center"/>
    </xf>
    <xf numFmtId="0" fontId="1" fillId="0" borderId="0">
      <alignment vertical="center"/>
    </xf>
    <xf numFmtId="0" fontId="43" fillId="42" borderId="0" applyNumberFormat="0" applyBorder="0" applyAlignment="0" applyProtection="0">
      <alignment vertical="center"/>
    </xf>
    <xf numFmtId="0" fontId="43" fillId="33" borderId="0" applyNumberFormat="0" applyBorder="0" applyAlignment="0" applyProtection="0">
      <alignment vertical="center"/>
    </xf>
    <xf numFmtId="0" fontId="43" fillId="44" borderId="0" applyNumberFormat="0" applyBorder="0" applyAlignment="0" applyProtection="0">
      <alignment vertical="center"/>
    </xf>
    <xf numFmtId="0" fontId="43" fillId="33" borderId="0" applyNumberFormat="0" applyBorder="0" applyAlignment="0" applyProtection="0">
      <alignment vertical="center"/>
    </xf>
    <xf numFmtId="0" fontId="38" fillId="55" borderId="0" applyNumberFormat="0" applyBorder="0" applyAlignment="0" applyProtection="0">
      <alignment vertical="center"/>
    </xf>
    <xf numFmtId="0" fontId="43" fillId="8" borderId="0" applyNumberFormat="0" applyBorder="0" applyAlignment="0" applyProtection="0">
      <alignment vertical="center"/>
    </xf>
    <xf numFmtId="0" fontId="43" fillId="18" borderId="0" applyNumberFormat="0" applyBorder="0" applyAlignment="0" applyProtection="0">
      <alignment vertical="center"/>
    </xf>
    <xf numFmtId="0" fontId="43" fillId="26" borderId="0" applyNumberFormat="0" applyBorder="0" applyAlignment="0" applyProtection="0">
      <alignment vertical="center"/>
    </xf>
    <xf numFmtId="0" fontId="43" fillId="18" borderId="0" applyNumberFormat="0" applyBorder="0" applyAlignment="0" applyProtection="0">
      <alignment vertical="center"/>
    </xf>
    <xf numFmtId="0" fontId="43" fillId="16" borderId="0" applyNumberFormat="0" applyBorder="0" applyAlignment="0" applyProtection="0">
      <alignment vertical="center"/>
    </xf>
    <xf numFmtId="0" fontId="43" fillId="8" borderId="0" applyNumberFormat="0" applyBorder="0" applyAlignment="0" applyProtection="0">
      <alignment vertical="center"/>
    </xf>
    <xf numFmtId="0" fontId="43" fillId="44" borderId="0" applyNumberFormat="0" applyBorder="0" applyAlignment="0" applyProtection="0">
      <alignment vertical="center"/>
    </xf>
    <xf numFmtId="0" fontId="43" fillId="18" borderId="0" applyNumberFormat="0" applyBorder="0" applyAlignment="0" applyProtection="0">
      <alignment vertical="center"/>
    </xf>
    <xf numFmtId="0" fontId="43" fillId="26" borderId="0" applyNumberFormat="0" applyBorder="0" applyAlignment="0" applyProtection="0">
      <alignment vertical="center"/>
    </xf>
    <xf numFmtId="0" fontId="38" fillId="24" borderId="0" applyNumberFormat="0" applyBorder="0" applyAlignment="0" applyProtection="0">
      <alignment vertical="center"/>
    </xf>
    <xf numFmtId="0" fontId="38" fillId="38" borderId="0" applyNumberFormat="0" applyBorder="0" applyAlignment="0" applyProtection="0">
      <alignment vertical="center"/>
    </xf>
    <xf numFmtId="0" fontId="38" fillId="16" borderId="0" applyNumberFormat="0" applyBorder="0" applyAlignment="0" applyProtection="0">
      <alignment vertical="center"/>
    </xf>
    <xf numFmtId="0" fontId="1" fillId="0" borderId="0">
      <alignment vertical="center"/>
    </xf>
    <xf numFmtId="0" fontId="38" fillId="8" borderId="0" applyNumberFormat="0" applyBorder="0" applyAlignment="0" applyProtection="0">
      <alignment vertical="center"/>
    </xf>
    <xf numFmtId="0" fontId="38" fillId="14" borderId="0" applyNumberFormat="0" applyBorder="0" applyAlignment="0" applyProtection="0">
      <alignment vertical="center"/>
    </xf>
    <xf numFmtId="0" fontId="38" fillId="43" borderId="0" applyNumberFormat="0" applyBorder="0" applyAlignment="0" applyProtection="0">
      <alignment vertical="center"/>
    </xf>
    <xf numFmtId="0" fontId="38" fillId="56" borderId="0" applyNumberFormat="0" applyBorder="0" applyAlignment="0" applyProtection="0">
      <alignment vertical="center"/>
    </xf>
    <xf numFmtId="0" fontId="38" fillId="24" borderId="0" applyNumberFormat="0" applyBorder="0" applyAlignment="0" applyProtection="0">
      <alignment vertical="center"/>
    </xf>
    <xf numFmtId="0" fontId="1" fillId="0" borderId="0">
      <alignment vertical="center"/>
    </xf>
    <xf numFmtId="0" fontId="38" fillId="8" borderId="0" applyNumberFormat="0" applyBorder="0" applyAlignment="0" applyProtection="0">
      <alignment vertical="center"/>
    </xf>
    <xf numFmtId="0" fontId="38" fillId="14" borderId="0" applyNumberFormat="0" applyBorder="0" applyAlignment="0" applyProtection="0">
      <alignment vertical="center"/>
    </xf>
    <xf numFmtId="0" fontId="38" fillId="43" borderId="0" applyNumberFormat="0" applyBorder="0" applyAlignment="0" applyProtection="0">
      <alignment vertical="center"/>
    </xf>
    <xf numFmtId="0" fontId="38" fillId="56" borderId="0" applyNumberFormat="0" applyBorder="0" applyAlignment="0" applyProtection="0">
      <alignment vertical="center"/>
    </xf>
    <xf numFmtId="0" fontId="63" fillId="0" borderId="0" applyNumberFormat="0" applyFill="0" applyBorder="0" applyAlignment="0" applyProtection="0">
      <alignment vertical="top"/>
    </xf>
    <xf numFmtId="0" fontId="20" fillId="0" borderId="0">
      <alignment vertical="center"/>
    </xf>
    <xf numFmtId="0" fontId="64" fillId="0" borderId="0" applyNumberFormat="0" applyFill="0" applyBorder="0" applyAlignment="0" applyProtection="0"/>
    <xf numFmtId="0" fontId="38" fillId="15" borderId="0" applyNumberFormat="0" applyBorder="0" applyAlignment="0" applyProtection="0">
      <alignment vertical="center"/>
    </xf>
    <xf numFmtId="0" fontId="62" fillId="29" borderId="0" applyNumberFormat="0" applyBorder="0" applyAlignment="0" applyProtection="0">
      <alignment vertical="center"/>
    </xf>
    <xf numFmtId="0" fontId="61" fillId="33" borderId="0" applyNumberFormat="0" applyBorder="0" applyAlignment="0" applyProtection="0">
      <alignment vertical="center"/>
    </xf>
    <xf numFmtId="0" fontId="60" fillId="47" borderId="0" applyNumberFormat="0" applyBorder="0" applyAlignment="0" applyProtection="0">
      <alignment vertical="center"/>
    </xf>
    <xf numFmtId="0" fontId="62"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5"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6" fillId="58" borderId="19" applyNumberFormat="0" applyAlignment="0" applyProtection="0">
      <alignment vertical="center"/>
    </xf>
    <xf numFmtId="0" fontId="38" fillId="55" borderId="0" applyNumberFormat="0" applyBorder="0" applyAlignment="0" applyProtection="0">
      <alignment vertical="center"/>
    </xf>
    <xf numFmtId="0" fontId="38" fillId="57" borderId="0" applyNumberFormat="0" applyBorder="0" applyAlignment="0" applyProtection="0">
      <alignment vertical="center"/>
    </xf>
    <xf numFmtId="0" fontId="38" fillId="14" borderId="0" applyNumberFormat="0" applyBorder="0" applyAlignment="0" applyProtection="0">
      <alignment vertical="center"/>
    </xf>
    <xf numFmtId="0" fontId="38" fillId="43" borderId="0" applyNumberFormat="0" applyBorder="0" applyAlignment="0" applyProtection="0">
      <alignment vertical="center"/>
    </xf>
    <xf numFmtId="0" fontId="38" fillId="38" borderId="0" applyNumberFormat="0" applyBorder="0" applyAlignment="0" applyProtection="0">
      <alignment vertical="center"/>
    </xf>
    <xf numFmtId="0" fontId="67" fillId="33" borderId="16" applyNumberFormat="0" applyAlignment="0" applyProtection="0">
      <alignment vertical="center"/>
    </xf>
    <xf numFmtId="0" fontId="38" fillId="57" borderId="0" applyNumberFormat="0" applyBorder="0" applyAlignment="0" applyProtection="0">
      <alignment vertical="center"/>
    </xf>
    <xf numFmtId="0" fontId="20" fillId="59" borderId="20" applyNumberFormat="0" applyFont="0" applyAlignment="0" applyProtection="0">
      <alignment vertical="center"/>
    </xf>
  </cellStyleXfs>
  <cellXfs count="309">
    <xf numFmtId="0" fontId="0" fillId="0" borderId="0" xfId="0">
      <alignment vertical="center"/>
    </xf>
    <xf numFmtId="0" fontId="1"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2" xfId="0" applyNumberFormat="1" applyFont="1" applyFill="1" applyBorder="1" applyAlignment="1">
      <alignment vertical="center" wrapText="1"/>
    </xf>
    <xf numFmtId="176" fontId="1" fillId="0" borderId="2" xfId="0" applyNumberFormat="1" applyFont="1" applyFill="1" applyBorder="1" applyAlignment="1">
      <alignment horizontal="right" vertical="center"/>
    </xf>
    <xf numFmtId="4" fontId="1" fillId="0" borderId="2" xfId="0" applyNumberFormat="1" applyFont="1" applyFill="1" applyBorder="1" applyAlignment="1">
      <alignment horizontal="right" vertical="center"/>
    </xf>
    <xf numFmtId="49" fontId="1" fillId="0" borderId="3"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right" vertical="center"/>
    </xf>
    <xf numFmtId="0" fontId="1" fillId="0" borderId="2" xfId="0" applyFont="1" applyFill="1" applyBorder="1" applyAlignment="1">
      <alignment vertical="center"/>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49" fontId="1" fillId="0" borderId="3" xfId="0" applyNumberFormat="1" applyFont="1" applyFill="1" applyBorder="1" applyAlignment="1">
      <alignment vertical="center" wrapText="1"/>
    </xf>
    <xf numFmtId="49" fontId="1" fillId="0" borderId="4" xfId="0" applyNumberFormat="1" applyFont="1" applyFill="1" applyBorder="1" applyAlignment="1">
      <alignment vertical="center" wrapText="1"/>
    </xf>
    <xf numFmtId="49" fontId="1" fillId="0" borderId="5" xfId="0" applyNumberFormat="1" applyFont="1" applyFill="1" applyBorder="1" applyAlignment="1">
      <alignment vertical="center" wrapText="1"/>
    </xf>
    <xf numFmtId="0" fontId="1" fillId="0" borderId="0" xfId="121" applyFont="1" applyAlignment="1">
      <alignment vertical="center"/>
    </xf>
    <xf numFmtId="0" fontId="4" fillId="0" borderId="0" xfId="121" applyFont="1" applyAlignment="1">
      <alignment horizontal="center"/>
    </xf>
    <xf numFmtId="0" fontId="4" fillId="0" borderId="0" xfId="121" applyFont="1"/>
    <xf numFmtId="0" fontId="1" fillId="0" borderId="0" xfId="121" applyFont="1"/>
    <xf numFmtId="0" fontId="1" fillId="0" borderId="0" xfId="121"/>
    <xf numFmtId="0" fontId="5" fillId="0" borderId="0" xfId="121" applyFont="1" applyAlignment="1">
      <alignment horizontal="center" vertical="center"/>
    </xf>
    <xf numFmtId="0" fontId="6" fillId="0" borderId="0" xfId="121" applyFont="1" applyAlignment="1">
      <alignment horizontal="center" vertical="center"/>
    </xf>
    <xf numFmtId="0" fontId="1" fillId="0" borderId="0" xfId="121" applyFont="1" applyAlignment="1">
      <alignment horizontal="center" vertical="center"/>
    </xf>
    <xf numFmtId="0" fontId="4" fillId="0" borderId="2" xfId="121" applyFont="1" applyBorder="1" applyAlignment="1">
      <alignment horizontal="center" vertical="center"/>
    </xf>
    <xf numFmtId="0" fontId="4" fillId="0" borderId="3" xfId="121" applyFont="1" applyBorder="1" applyAlignment="1">
      <alignment horizontal="center" vertical="center"/>
    </xf>
    <xf numFmtId="0" fontId="4" fillId="0" borderId="5" xfId="121" applyFont="1" applyBorder="1" applyAlignment="1">
      <alignment horizontal="center" vertical="center"/>
    </xf>
    <xf numFmtId="0" fontId="4" fillId="0" borderId="8" xfId="121" applyFont="1" applyBorder="1" applyAlignment="1">
      <alignment horizontal="center" vertical="center"/>
    </xf>
    <xf numFmtId="0" fontId="4" fillId="0" borderId="2" xfId="121" applyFont="1" applyBorder="1" applyAlignment="1">
      <alignment horizontal="center" vertical="center" wrapText="1"/>
    </xf>
    <xf numFmtId="0" fontId="4" fillId="0" borderId="4" xfId="121" applyFont="1" applyBorder="1" applyAlignment="1">
      <alignment horizontal="center" vertical="center"/>
    </xf>
    <xf numFmtId="0" fontId="1" fillId="0" borderId="3" xfId="121" applyFont="1" applyBorder="1" applyAlignment="1">
      <alignment horizontal="center" vertical="center" wrapText="1"/>
    </xf>
    <xf numFmtId="0" fontId="1" fillId="0" borderId="4" xfId="121" applyFont="1" applyBorder="1" applyAlignment="1">
      <alignment horizontal="center" vertical="center" wrapText="1"/>
    </xf>
    <xf numFmtId="0" fontId="1" fillId="0" borderId="5" xfId="121" applyFont="1" applyBorder="1" applyAlignment="1">
      <alignment horizontal="center" vertical="center" wrapText="1"/>
    </xf>
    <xf numFmtId="2" fontId="7" fillId="0" borderId="0" xfId="9" applyNumberFormat="1" applyFont="1" applyFill="1" applyAlignment="1" applyProtection="1">
      <alignment horizontal="center" vertical="center"/>
    </xf>
    <xf numFmtId="2" fontId="8" fillId="0" borderId="0" xfId="9" applyNumberFormat="1" applyFont="1" applyFill="1" applyAlignment="1" applyProtection="1">
      <alignment horizontal="center" vertical="center"/>
    </xf>
    <xf numFmtId="0" fontId="9" fillId="0" borderId="1" xfId="143" applyFont="1" applyFill="1" applyBorder="1" applyAlignment="1">
      <alignment horizontal="left" vertical="center"/>
    </xf>
    <xf numFmtId="177" fontId="8" fillId="0" borderId="0" xfId="9" applyNumberFormat="1" applyFont="1" applyFill="1" applyAlignment="1">
      <alignment horizontal="center" vertical="center"/>
    </xf>
    <xf numFmtId="49" fontId="9" fillId="0" borderId="2" xfId="9"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177" fontId="9" fillId="0" borderId="2" xfId="9"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49" fontId="9" fillId="2" borderId="2" xfId="0" applyNumberFormat="1" applyFont="1" applyFill="1" applyBorder="1" applyAlignment="1" applyProtection="1">
      <alignment vertical="center" wrapText="1"/>
    </xf>
    <xf numFmtId="49" fontId="9" fillId="2" borderId="2" xfId="0" applyNumberFormat="1" applyFont="1" applyFill="1" applyBorder="1" applyAlignment="1" applyProtection="1">
      <alignment horizontal="center" vertical="center"/>
    </xf>
    <xf numFmtId="179" fontId="9" fillId="2" borderId="2" xfId="0" applyNumberFormat="1" applyFont="1" applyFill="1" applyBorder="1" applyAlignment="1" applyProtection="1">
      <alignment horizontal="center" vertical="center" wrapText="1"/>
    </xf>
    <xf numFmtId="180" fontId="9" fillId="2" borderId="2" xfId="9" applyNumberFormat="1" applyFont="1" applyFill="1" applyBorder="1" applyAlignment="1" applyProtection="1">
      <alignment horizontal="right" vertical="center" wrapText="1"/>
    </xf>
    <xf numFmtId="49" fontId="8" fillId="2" borderId="2" xfId="0" applyNumberFormat="1" applyFont="1" applyFill="1" applyBorder="1" applyAlignment="1" applyProtection="1">
      <alignment vertical="center" wrapText="1"/>
    </xf>
    <xf numFmtId="49" fontId="8" fillId="0" borderId="2" xfId="0" applyNumberFormat="1" applyFont="1" applyFill="1" applyBorder="1" applyAlignment="1" applyProtection="1">
      <alignment vertical="center" wrapText="1"/>
    </xf>
    <xf numFmtId="49" fontId="8" fillId="0" borderId="2" xfId="0" applyNumberFormat="1" applyFont="1" applyFill="1" applyBorder="1" applyAlignment="1" applyProtection="1">
      <alignment horizontal="center" vertical="center"/>
    </xf>
    <xf numFmtId="179" fontId="8" fillId="0" borderId="2" xfId="0" applyNumberFormat="1" applyFont="1" applyFill="1" applyBorder="1" applyAlignment="1" applyProtection="1">
      <alignment vertical="center" wrapText="1"/>
    </xf>
    <xf numFmtId="180" fontId="8" fillId="0" borderId="2" xfId="9" applyNumberFormat="1" applyFont="1" applyFill="1" applyBorder="1" applyAlignment="1" applyProtection="1">
      <alignment horizontal="right" vertical="center" wrapText="1"/>
    </xf>
    <xf numFmtId="49" fontId="8" fillId="2" borderId="2" xfId="0" applyNumberFormat="1" applyFont="1" applyFill="1" applyBorder="1" applyAlignment="1" applyProtection="1">
      <alignment horizontal="center" vertical="center"/>
    </xf>
    <xf numFmtId="179" fontId="8" fillId="2" borderId="2" xfId="0" applyNumberFormat="1" applyFont="1" applyFill="1" applyBorder="1" applyAlignment="1" applyProtection="1">
      <alignment vertical="center" wrapText="1"/>
    </xf>
    <xf numFmtId="49" fontId="8" fillId="3" borderId="2" xfId="0" applyNumberFormat="1" applyFont="1" applyFill="1" applyBorder="1" applyAlignment="1" applyProtection="1">
      <alignment vertical="center" wrapText="1"/>
    </xf>
    <xf numFmtId="49" fontId="8" fillId="4" borderId="2" xfId="0" applyNumberFormat="1" applyFont="1" applyFill="1" applyBorder="1" applyAlignment="1" applyProtection="1">
      <alignment vertical="center" wrapText="1"/>
    </xf>
    <xf numFmtId="0" fontId="0" fillId="0" borderId="2" xfId="0" applyBorder="1">
      <alignment vertical="center"/>
    </xf>
    <xf numFmtId="2" fontId="9" fillId="0" borderId="0" xfId="9" applyNumberFormat="1" applyFont="1" applyFill="1" applyAlignment="1" applyProtection="1">
      <alignment horizontal="right" vertical="center"/>
    </xf>
    <xf numFmtId="177" fontId="9" fillId="0" borderId="1" xfId="9" applyNumberFormat="1" applyFont="1" applyFill="1" applyBorder="1" applyAlignment="1" applyProtection="1">
      <alignment horizontal="right" vertical="center"/>
    </xf>
    <xf numFmtId="180" fontId="0" fillId="2" borderId="2" xfId="0" applyNumberFormat="1" applyFill="1" applyBorder="1">
      <alignment vertical="center"/>
    </xf>
    <xf numFmtId="180" fontId="0" fillId="0" borderId="2" xfId="0" applyNumberFormat="1" applyBorder="1">
      <alignment vertical="center"/>
    </xf>
    <xf numFmtId="49" fontId="8" fillId="5" borderId="2" xfId="0" applyNumberFormat="1" applyFont="1" applyFill="1" applyBorder="1" applyAlignment="1" applyProtection="1">
      <alignment vertical="center" wrapText="1"/>
    </xf>
    <xf numFmtId="0" fontId="10" fillId="0" borderId="0" xfId="0" applyFont="1" applyAlignment="1">
      <alignment horizontal="center" vertical="center"/>
    </xf>
    <xf numFmtId="0" fontId="11" fillId="0" borderId="0" xfId="0" applyFont="1" applyAlignment="1">
      <alignment horizontal="centerContinuous" vertical="center"/>
    </xf>
    <xf numFmtId="0" fontId="9" fillId="0" borderId="0" xfId="0" applyNumberFormat="1" applyFont="1" applyFill="1" applyAlignment="1" applyProtection="1">
      <alignment horizontal="right" vertical="center"/>
    </xf>
    <xf numFmtId="0" fontId="9" fillId="0" borderId="0" xfId="143" applyFont="1" applyFill="1" applyBorder="1" applyAlignment="1">
      <alignment horizontal="left" vertical="center"/>
    </xf>
    <xf numFmtId="0" fontId="9" fillId="0" borderId="0" xfId="143" applyFont="1" applyFill="1" applyBorder="1" applyAlignment="1">
      <alignment horizontal="right" vertical="center"/>
    </xf>
    <xf numFmtId="0" fontId="9" fillId="0" borderId="2" xfId="0" applyNumberFormat="1" applyFont="1" applyFill="1" applyBorder="1" applyAlignment="1" applyProtection="1">
      <alignment horizontal="center" vertical="center"/>
    </xf>
    <xf numFmtId="0" fontId="9" fillId="0" borderId="2" xfId="0" applyFont="1" applyBorder="1" applyAlignment="1">
      <alignment horizontal="centerContinuous" vertical="center"/>
    </xf>
    <xf numFmtId="0" fontId="0" fillId="0" borderId="2" xfId="0" applyBorder="1" applyAlignment="1">
      <alignment horizontal="center" vertical="center"/>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9" fillId="2" borderId="2" xfId="0" applyFont="1" applyFill="1" applyBorder="1">
      <alignment vertical="center"/>
    </xf>
    <xf numFmtId="43" fontId="8" fillId="2" borderId="2" xfId="13" applyFont="1" applyFill="1" applyBorder="1">
      <alignment vertical="center"/>
    </xf>
    <xf numFmtId="43" fontId="0" fillId="0" borderId="2" xfId="13" applyFont="1" applyBorder="1">
      <alignment vertical="center"/>
    </xf>
    <xf numFmtId="0" fontId="0" fillId="2" borderId="2" xfId="0" applyFill="1" applyBorder="1" applyAlignment="1">
      <alignment horizontal="right" vertical="center"/>
    </xf>
    <xf numFmtId="0" fontId="8" fillId="3" borderId="2" xfId="0" applyFont="1" applyFill="1" applyBorder="1">
      <alignment vertical="center"/>
    </xf>
    <xf numFmtId="43" fontId="8" fillId="3" borderId="2" xfId="13" applyFont="1" applyFill="1" applyBorder="1">
      <alignment vertical="center"/>
    </xf>
    <xf numFmtId="0" fontId="0" fillId="0" borderId="2" xfId="0" applyBorder="1" applyAlignment="1">
      <alignment horizontal="right" vertical="center"/>
    </xf>
    <xf numFmtId="43" fontId="8" fillId="0" borderId="2" xfId="13" applyFont="1" applyFill="1" applyBorder="1">
      <alignment vertical="center"/>
    </xf>
    <xf numFmtId="0" fontId="8" fillId="2" borderId="2" xfId="0" applyFont="1" applyFill="1" applyBorder="1">
      <alignment vertical="center"/>
    </xf>
    <xf numFmtId="0" fontId="8" fillId="0" borderId="0" xfId="0" applyFont="1" applyFill="1">
      <alignment vertical="center"/>
    </xf>
    <xf numFmtId="0" fontId="12" fillId="0" borderId="0" xfId="0" applyFont="1">
      <alignment vertical="center"/>
    </xf>
    <xf numFmtId="0" fontId="7" fillId="0" borderId="0" xfId="0" applyFont="1" applyAlignment="1">
      <alignment horizontal="center" vertical="center"/>
    </xf>
    <xf numFmtId="0" fontId="7" fillId="0" borderId="0" xfId="0" applyFont="1" applyAlignment="1">
      <alignment horizontal="centerContinuous" vertical="center"/>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0" fontId="14" fillId="0" borderId="2" xfId="0" applyFont="1" applyBorder="1">
      <alignment vertical="center"/>
    </xf>
    <xf numFmtId="49" fontId="1" fillId="0" borderId="2" xfId="4" applyNumberFormat="1" applyFill="1" applyBorder="1" applyAlignment="1">
      <alignment horizontal="left" vertical="center"/>
    </xf>
    <xf numFmtId="49" fontId="1" fillId="0" borderId="2" xfId="133" applyNumberFormat="1" applyFill="1" applyBorder="1" applyAlignment="1">
      <alignment horizontal="left" vertical="center"/>
    </xf>
    <xf numFmtId="0" fontId="12" fillId="0" borderId="2" xfId="0" applyFont="1" applyBorder="1">
      <alignment vertical="center"/>
    </xf>
    <xf numFmtId="49" fontId="1" fillId="0" borderId="2" xfId="138" applyNumberFormat="1" applyFill="1" applyBorder="1" applyAlignment="1">
      <alignment horizontal="left" vertical="center"/>
    </xf>
    <xf numFmtId="49" fontId="1" fillId="0" borderId="2" xfId="135" applyNumberFormat="1" applyFill="1" applyBorder="1" applyAlignment="1">
      <alignment horizontal="left" vertical="center"/>
    </xf>
    <xf numFmtId="4" fontId="1" fillId="0" borderId="2" xfId="97" applyNumberFormat="1" applyFill="1" applyBorder="1" applyAlignment="1">
      <alignment horizontal="right" vertical="center"/>
    </xf>
    <xf numFmtId="0" fontId="15" fillId="0" borderId="2" xfId="0" applyFont="1" applyBorder="1">
      <alignment vertical="center"/>
    </xf>
    <xf numFmtId="0" fontId="9" fillId="0" borderId="2" xfId="0" applyFont="1" applyBorder="1" applyAlignment="1">
      <alignment vertical="center" wrapText="1"/>
    </xf>
    <xf numFmtId="4" fontId="1" fillId="0" borderId="2" xfId="3" applyNumberFormat="1" applyFill="1" applyBorder="1" applyAlignment="1">
      <alignment horizontal="right" vertical="center"/>
    </xf>
    <xf numFmtId="0" fontId="13" fillId="0" borderId="0" xfId="0" applyNumberFormat="1" applyFont="1" applyFill="1" applyAlignment="1" applyProtection="1">
      <alignment horizontal="right" vertical="center"/>
    </xf>
    <xf numFmtId="0" fontId="13" fillId="0" borderId="0" xfId="0" applyFont="1" applyAlignment="1">
      <alignment horizontal="right" vertical="center"/>
    </xf>
    <xf numFmtId="0" fontId="13" fillId="6" borderId="2" xfId="0" applyNumberFormat="1" applyFont="1" applyFill="1" applyBorder="1" applyAlignment="1" applyProtection="1">
      <alignment horizontal="center" vertical="center"/>
    </xf>
    <xf numFmtId="43" fontId="10" fillId="6" borderId="2" xfId="13" applyFont="1" applyFill="1" applyBorder="1" applyAlignment="1" applyProtection="1">
      <alignment horizontal="center" vertical="center"/>
    </xf>
    <xf numFmtId="0" fontId="12" fillId="6" borderId="2" xfId="0" applyFont="1" applyFill="1" applyBorder="1">
      <alignment vertical="center"/>
    </xf>
    <xf numFmtId="49" fontId="1" fillId="0" borderId="2" xfId="111" applyNumberFormat="1" applyFill="1" applyBorder="1">
      <alignment vertical="center"/>
    </xf>
    <xf numFmtId="0" fontId="0" fillId="3" borderId="2" xfId="0" applyFill="1" applyBorder="1">
      <alignment vertical="center"/>
    </xf>
    <xf numFmtId="43" fontId="1" fillId="0" borderId="2" xfId="13" applyFont="1" applyFill="1" applyBorder="1">
      <alignment vertical="center"/>
    </xf>
    <xf numFmtId="43" fontId="0" fillId="6" borderId="2" xfId="13" applyFont="1" applyFill="1" applyBorder="1">
      <alignment vertical="center"/>
    </xf>
    <xf numFmtId="49" fontId="1" fillId="0" borderId="2" xfId="134" applyNumberFormat="1" applyFill="1" applyBorder="1">
      <alignment vertical="center"/>
    </xf>
    <xf numFmtId="0" fontId="0" fillId="2" borderId="2" xfId="0" applyFill="1" applyBorder="1">
      <alignment vertical="center"/>
    </xf>
    <xf numFmtId="49" fontId="1" fillId="0" borderId="2" xfId="110" applyNumberFormat="1" applyFill="1" applyBorder="1">
      <alignment vertical="center"/>
    </xf>
    <xf numFmtId="0" fontId="0" fillId="6" borderId="2" xfId="0" applyFill="1" applyBorder="1">
      <alignment vertical="center"/>
    </xf>
    <xf numFmtId="43" fontId="0" fillId="6" borderId="2" xfId="13" applyFont="1" applyFill="1" applyBorder="1" applyAlignment="1">
      <alignment horizontal="center" vertical="center"/>
    </xf>
    <xf numFmtId="43" fontId="13" fillId="6" borderId="2" xfId="13" applyFont="1" applyFill="1" applyBorder="1" applyAlignment="1" applyProtection="1">
      <alignment horizontal="center" vertical="center"/>
    </xf>
    <xf numFmtId="43" fontId="16" fillId="6" borderId="2" xfId="13" applyFont="1" applyFill="1" applyBorder="1" applyAlignment="1" applyProtection="1">
      <alignment horizontal="center" vertical="center"/>
    </xf>
    <xf numFmtId="0" fontId="0" fillId="6" borderId="0" xfId="0" applyFill="1">
      <alignment vertical="center"/>
    </xf>
    <xf numFmtId="0" fontId="17" fillId="0" borderId="0" xfId="9" applyNumberFormat="1" applyFont="1" applyFill="1" applyAlignment="1" applyProtection="1">
      <alignment horizontal="center" vertical="center"/>
    </xf>
    <xf numFmtId="0" fontId="18" fillId="6" borderId="0" xfId="0" applyFont="1" applyFill="1">
      <alignment vertical="center"/>
    </xf>
    <xf numFmtId="0" fontId="18" fillId="0" borderId="0" xfId="0" applyFont="1">
      <alignment vertical="center"/>
    </xf>
    <xf numFmtId="0" fontId="19" fillId="0" borderId="1" xfId="143" applyFont="1" applyFill="1" applyBorder="1" applyAlignment="1">
      <alignment horizontal="left" vertical="center"/>
    </xf>
    <xf numFmtId="0" fontId="19" fillId="6"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2" xfId="0" applyFont="1" applyBorder="1" applyAlignment="1">
      <alignment horizontal="center" vertical="center" wrapText="1"/>
    </xf>
    <xf numFmtId="0" fontId="8" fillId="0" borderId="2" xfId="142" applyNumberFormat="1" applyFont="1" applyFill="1" applyBorder="1" applyAlignment="1" applyProtection="1">
      <alignment horizontal="left" wrapText="1"/>
    </xf>
    <xf numFmtId="49" fontId="8" fillId="0" borderId="2" xfId="142" applyNumberFormat="1" applyFont="1" applyFill="1" applyBorder="1" applyAlignment="1" applyProtection="1">
      <alignment horizontal="left" wrapText="1"/>
    </xf>
    <xf numFmtId="49" fontId="6" fillId="0" borderId="2" xfId="142" applyNumberFormat="1" applyFont="1" applyFill="1" applyBorder="1" applyAlignment="1" applyProtection="1">
      <alignment horizontal="center" wrapText="1"/>
    </xf>
    <xf numFmtId="0" fontId="8" fillId="6" borderId="2" xfId="142" applyNumberFormat="1" applyFont="1" applyFill="1" applyBorder="1" applyAlignment="1" applyProtection="1">
      <alignment horizontal="left" wrapText="1"/>
    </xf>
    <xf numFmtId="49" fontId="8" fillId="0" borderId="2" xfId="115" applyNumberFormat="1" applyFont="1" applyFill="1" applyBorder="1" applyAlignment="1">
      <alignment horizontal="left" vertical="center" wrapText="1"/>
    </xf>
    <xf numFmtId="49" fontId="20" fillId="0" borderId="2" xfId="122" applyNumberFormat="1" applyFont="1" applyFill="1" applyBorder="1" applyAlignment="1">
      <alignment vertical="center" wrapText="1"/>
    </xf>
    <xf numFmtId="0" fontId="20" fillId="0" borderId="2" xfId="122" applyNumberFormat="1" applyFont="1" applyFill="1" applyBorder="1" applyAlignment="1">
      <alignment vertical="center" wrapText="1"/>
    </xf>
    <xf numFmtId="49" fontId="6" fillId="0" borderId="2" xfId="115" applyNumberFormat="1" applyFont="1" applyFill="1" applyBorder="1" applyAlignment="1">
      <alignment horizontal="center" vertical="center" wrapText="1"/>
    </xf>
    <xf numFmtId="0" fontId="0" fillId="0" borderId="2" xfId="0" applyNumberFormat="1" applyBorder="1">
      <alignment vertical="center"/>
    </xf>
    <xf numFmtId="49" fontId="8" fillId="0" borderId="2" xfId="116" applyNumberFormat="1" applyFont="1" applyFill="1" applyBorder="1" applyAlignment="1">
      <alignment horizontal="left" vertical="center" wrapText="1"/>
    </xf>
    <xf numFmtId="0" fontId="20" fillId="0" borderId="2" xfId="124" applyNumberFormat="1" applyFont="1" applyFill="1" applyBorder="1" applyAlignment="1">
      <alignment vertical="center" wrapText="1"/>
    </xf>
    <xf numFmtId="49" fontId="21" fillId="0" borderId="2" xfId="116" applyNumberFormat="1" applyFont="1" applyFill="1" applyBorder="1" applyAlignment="1">
      <alignment horizontal="center" vertical="center" wrapText="1"/>
    </xf>
    <xf numFmtId="49" fontId="8" fillId="0" borderId="2" xfId="36" applyNumberFormat="1" applyFont="1" applyFill="1" applyBorder="1" applyAlignment="1">
      <alignment horizontal="left" vertical="center" wrapText="1"/>
    </xf>
    <xf numFmtId="0" fontId="20" fillId="0" borderId="2" xfId="130" applyNumberFormat="1" applyFont="1" applyFill="1" applyBorder="1" applyAlignment="1">
      <alignment vertical="center" wrapText="1"/>
    </xf>
    <xf numFmtId="0" fontId="22" fillId="0" borderId="2" xfId="0" applyFont="1" applyBorder="1" applyAlignment="1">
      <alignment horizontal="center" vertical="center"/>
    </xf>
    <xf numFmtId="49" fontId="8" fillId="0" borderId="2" xfId="125" applyNumberFormat="1" applyFont="1" applyFill="1" applyBorder="1" applyAlignment="1">
      <alignment horizontal="left" vertical="center" wrapText="1"/>
    </xf>
    <xf numFmtId="0" fontId="20" fillId="0" borderId="2" xfId="127" applyNumberFormat="1" applyFont="1" applyFill="1" applyBorder="1" applyAlignment="1">
      <alignment vertical="center" wrapText="1"/>
    </xf>
    <xf numFmtId="49" fontId="23" fillId="0" borderId="2" xfId="125" applyNumberFormat="1" applyFont="1" applyFill="1" applyBorder="1" applyAlignment="1">
      <alignment horizontal="center" vertical="center" wrapText="1"/>
    </xf>
    <xf numFmtId="49" fontId="8" fillId="0" borderId="2" xfId="129" applyNumberFormat="1" applyFont="1" applyFill="1" applyBorder="1" applyAlignment="1">
      <alignment horizontal="left" vertical="center" wrapText="1"/>
    </xf>
    <xf numFmtId="49" fontId="20" fillId="0" borderId="2" xfId="132" applyNumberFormat="1" applyFont="1" applyFill="1" applyBorder="1" applyAlignment="1">
      <alignment vertical="center" wrapText="1"/>
    </xf>
    <xf numFmtId="0" fontId="24" fillId="0" borderId="0" xfId="0" applyFont="1">
      <alignment vertical="center"/>
    </xf>
    <xf numFmtId="0" fontId="19" fillId="0" borderId="2" xfId="0" applyFont="1" applyBorder="1" applyAlignment="1">
      <alignment vertical="center" wrapText="1"/>
    </xf>
    <xf numFmtId="176" fontId="3" fillId="0" borderId="2" xfId="142" applyNumberFormat="1" applyFont="1" applyFill="1" applyBorder="1" applyAlignment="1" applyProtection="1">
      <alignment horizontal="right" wrapText="1"/>
    </xf>
    <xf numFmtId="4" fontId="3" fillId="0" borderId="2" xfId="119" applyNumberFormat="1" applyFont="1" applyFill="1" applyBorder="1" applyAlignment="1">
      <alignment horizontal="right" vertical="center" wrapText="1"/>
    </xf>
    <xf numFmtId="4" fontId="8" fillId="0" borderId="2" xfId="119" applyNumberFormat="1" applyFont="1" applyFill="1" applyBorder="1" applyAlignment="1">
      <alignment horizontal="right" vertical="center" wrapText="1"/>
    </xf>
    <xf numFmtId="4" fontId="8" fillId="0" borderId="2" xfId="117" applyNumberFormat="1" applyFont="1" applyFill="1" applyBorder="1" applyAlignment="1">
      <alignment horizontal="right" vertical="center" wrapText="1"/>
    </xf>
    <xf numFmtId="4" fontId="25" fillId="0" borderId="2" xfId="0" applyNumberFormat="1" applyFont="1" applyBorder="1">
      <alignment vertical="center"/>
    </xf>
    <xf numFmtId="4" fontId="3" fillId="0" borderId="2" xfId="123" applyNumberFormat="1" applyFont="1" applyFill="1" applyBorder="1" applyAlignment="1">
      <alignment horizontal="right" vertical="center" wrapText="1"/>
    </xf>
    <xf numFmtId="4" fontId="3" fillId="0" borderId="2" xfId="118" applyNumberFormat="1" applyFont="1" applyFill="1" applyBorder="1" applyAlignment="1">
      <alignment horizontal="right" vertical="center" wrapText="1"/>
    </xf>
    <xf numFmtId="0" fontId="25" fillId="0" borderId="2" xfId="0" applyFont="1" applyBorder="1">
      <alignment vertical="center"/>
    </xf>
    <xf numFmtId="4" fontId="3" fillId="0" borderId="2" xfId="120" applyNumberFormat="1" applyFont="1" applyFill="1" applyBorder="1" applyAlignment="1">
      <alignment horizontal="right" vertical="center" wrapText="1"/>
    </xf>
    <xf numFmtId="4" fontId="3" fillId="0" borderId="2" xfId="126" applyNumberFormat="1" applyFont="1" applyFill="1" applyBorder="1" applyAlignment="1">
      <alignment horizontal="right" vertical="center" wrapText="1"/>
    </xf>
    <xf numFmtId="4" fontId="3" fillId="0" borderId="2" xfId="128" applyNumberFormat="1" applyFont="1" applyFill="1" applyBorder="1" applyAlignment="1">
      <alignment horizontal="right" vertical="center" wrapText="1"/>
    </xf>
    <xf numFmtId="180" fontId="25" fillId="0" borderId="2" xfId="0" applyNumberFormat="1" applyFont="1" applyBorder="1">
      <alignment vertical="center"/>
    </xf>
    <xf numFmtId="4" fontId="3" fillId="0" borderId="2" xfId="35" applyNumberFormat="1" applyFont="1" applyFill="1" applyBorder="1" applyAlignment="1">
      <alignment horizontal="right" vertical="center" wrapText="1"/>
    </xf>
    <xf numFmtId="4" fontId="3" fillId="0" borderId="2" xfId="131" applyNumberFormat="1" applyFont="1" applyFill="1" applyBorder="1" applyAlignment="1">
      <alignment horizontal="right" vertical="center" wrapText="1"/>
    </xf>
    <xf numFmtId="0" fontId="19" fillId="0" borderId="0" xfId="0" applyNumberFormat="1" applyFont="1" applyFill="1" applyAlignment="1" applyProtection="1">
      <alignment horizontal="right" vertical="center"/>
    </xf>
    <xf numFmtId="0" fontId="19" fillId="0" borderId="0" xfId="0" applyNumberFormat="1" applyFont="1" applyFill="1" applyBorder="1" applyAlignment="1" applyProtection="1">
      <alignment horizontal="right" vertical="center"/>
    </xf>
    <xf numFmtId="0" fontId="11" fillId="0" borderId="0" xfId="103" applyFont="1" applyAlignment="1">
      <alignment horizontal="center" vertical="center"/>
    </xf>
    <xf numFmtId="0" fontId="8" fillId="0" borderId="0" xfId="103" applyFont="1">
      <alignment vertical="center"/>
    </xf>
    <xf numFmtId="0" fontId="8" fillId="0" borderId="1" xfId="103" applyFont="1" applyBorder="1">
      <alignment vertical="center"/>
    </xf>
    <xf numFmtId="0" fontId="9" fillId="0" borderId="2" xfId="103" applyFont="1" applyFill="1" applyBorder="1" applyAlignment="1">
      <alignment horizontal="center" vertical="center"/>
    </xf>
    <xf numFmtId="0" fontId="9" fillId="0" borderId="2" xfId="103" applyFont="1" applyBorder="1" applyAlignment="1">
      <alignment horizontal="center" vertical="center"/>
    </xf>
    <xf numFmtId="0" fontId="9" fillId="0" borderId="2" xfId="103" applyFont="1" applyBorder="1" applyAlignment="1">
      <alignment horizontal="center" vertical="center" wrapText="1"/>
    </xf>
    <xf numFmtId="49" fontId="9" fillId="0" borderId="2" xfId="103" applyNumberFormat="1" applyFont="1" applyFill="1" applyBorder="1" applyAlignment="1" applyProtection="1">
      <alignment vertical="center" wrapText="1"/>
    </xf>
    <xf numFmtId="49" fontId="9" fillId="0" borderId="2" xfId="103" applyNumberFormat="1" applyFont="1" applyFill="1" applyBorder="1" applyAlignment="1" applyProtection="1">
      <alignment horizontal="center" vertical="center"/>
    </xf>
    <xf numFmtId="179" fontId="9" fillId="0" borderId="2" xfId="103" applyNumberFormat="1" applyFont="1" applyFill="1" applyBorder="1" applyAlignment="1" applyProtection="1">
      <alignment horizontal="center" vertical="center" wrapText="1"/>
    </xf>
    <xf numFmtId="178" fontId="9" fillId="0" borderId="2" xfId="103" applyNumberFormat="1" applyFont="1" applyFill="1" applyBorder="1" applyAlignment="1" applyProtection="1">
      <alignment horizontal="right" vertical="center"/>
    </xf>
    <xf numFmtId="49" fontId="8" fillId="0" borderId="2" xfId="103" applyNumberFormat="1" applyFont="1" applyFill="1" applyBorder="1" applyAlignment="1" applyProtection="1">
      <alignment vertical="center" wrapText="1"/>
    </xf>
    <xf numFmtId="49" fontId="8" fillId="0" borderId="2" xfId="103" applyNumberFormat="1" applyFont="1" applyFill="1" applyBorder="1" applyAlignment="1" applyProtection="1">
      <alignment horizontal="center" vertical="center"/>
    </xf>
    <xf numFmtId="179" fontId="8" fillId="0" borderId="2" xfId="103" applyNumberFormat="1" applyFont="1" applyFill="1" applyBorder="1" applyAlignment="1" applyProtection="1">
      <alignment vertical="center" wrapText="1"/>
    </xf>
    <xf numFmtId="178" fontId="8" fillId="0" borderId="2" xfId="103" applyNumberFormat="1" applyFont="1" applyFill="1" applyBorder="1" applyAlignment="1" applyProtection="1">
      <alignment horizontal="right" vertical="center"/>
    </xf>
    <xf numFmtId="49" fontId="8" fillId="0" borderId="2" xfId="143" applyNumberFormat="1" applyFont="1" applyFill="1" applyBorder="1" applyAlignment="1" applyProtection="1">
      <alignment vertical="center"/>
    </xf>
    <xf numFmtId="0" fontId="26" fillId="0" borderId="0" xfId="103" applyFont="1" applyAlignment="1">
      <alignment horizontal="left" vertical="center" wrapText="1"/>
    </xf>
    <xf numFmtId="0" fontId="9" fillId="0" borderId="0" xfId="103" applyNumberFormat="1" applyFont="1" applyFill="1" applyAlignment="1" applyProtection="1">
      <alignment horizontal="right" vertical="center"/>
    </xf>
    <xf numFmtId="0" fontId="9" fillId="0" borderId="0" xfId="103" applyNumberFormat="1" applyFont="1" applyFill="1" applyBorder="1" applyAlignment="1" applyProtection="1">
      <alignment horizontal="right" vertical="center"/>
    </xf>
    <xf numFmtId="0" fontId="9" fillId="0" borderId="2" xfId="103" applyFont="1" applyBorder="1">
      <alignment vertical="center"/>
    </xf>
    <xf numFmtId="0" fontId="8" fillId="0" borderId="2" xfId="103" applyFont="1" applyBorder="1">
      <alignment vertical="center"/>
    </xf>
    <xf numFmtId="0" fontId="11" fillId="0" borderId="0" xfId="0" applyFont="1" applyAlignment="1">
      <alignment horizontal="center" vertical="center"/>
    </xf>
    <xf numFmtId="0" fontId="8" fillId="0" borderId="0" xfId="0" applyFont="1">
      <alignment vertical="center"/>
    </xf>
    <xf numFmtId="0" fontId="8" fillId="0" borderId="1" xfId="0" applyFont="1" applyBorder="1">
      <alignment vertical="center"/>
    </xf>
    <xf numFmtId="49" fontId="9" fillId="0" borderId="2" xfId="0" applyNumberFormat="1" applyFont="1" applyFill="1" applyBorder="1" applyAlignment="1" applyProtection="1">
      <alignment vertical="center" wrapText="1"/>
    </xf>
    <xf numFmtId="49" fontId="9" fillId="0" borderId="2" xfId="0" applyNumberFormat="1" applyFont="1" applyFill="1" applyBorder="1" applyAlignment="1" applyProtection="1">
      <alignment horizontal="center" vertical="center"/>
    </xf>
    <xf numFmtId="179" fontId="9" fillId="0" borderId="2" xfId="0" applyNumberFormat="1" applyFont="1" applyFill="1" applyBorder="1" applyAlignment="1" applyProtection="1">
      <alignment horizontal="center" vertical="center" wrapText="1"/>
    </xf>
    <xf numFmtId="178" fontId="9" fillId="0" borderId="2" xfId="0" applyNumberFormat="1" applyFont="1" applyFill="1" applyBorder="1" applyAlignment="1" applyProtection="1">
      <alignment horizontal="right" vertical="center"/>
    </xf>
    <xf numFmtId="178" fontId="8" fillId="0" borderId="2" xfId="0" applyNumberFormat="1" applyFont="1" applyFill="1" applyBorder="1" applyAlignment="1" applyProtection="1">
      <alignment horizontal="right" vertical="center"/>
    </xf>
    <xf numFmtId="0" fontId="9" fillId="0" borderId="0" xfId="0" applyFont="1" applyFill="1">
      <alignment vertical="center"/>
    </xf>
    <xf numFmtId="0" fontId="9" fillId="0" borderId="0" xfId="0" applyFont="1" applyAlignment="1">
      <alignment horizontal="right" vertical="center"/>
    </xf>
    <xf numFmtId="0" fontId="9" fillId="0" borderId="1" xfId="0" applyFont="1" applyBorder="1" applyAlignment="1">
      <alignment horizontal="right" vertical="center"/>
    </xf>
    <xf numFmtId="0" fontId="9" fillId="0" borderId="2" xfId="0" applyFont="1" applyFill="1" applyBorder="1">
      <alignment vertical="center"/>
    </xf>
    <xf numFmtId="0" fontId="9" fillId="0" borderId="2" xfId="0" applyFont="1" applyBorder="1">
      <alignment vertical="center"/>
    </xf>
    <xf numFmtId="0" fontId="8" fillId="0" borderId="2" xfId="0" applyFont="1" applyBorder="1">
      <alignment vertical="center"/>
    </xf>
    <xf numFmtId="0" fontId="27" fillId="0" borderId="0" xfId="0" applyFont="1" applyFill="1">
      <alignment vertical="center"/>
    </xf>
    <xf numFmtId="0" fontId="10" fillId="0" borderId="0" xfId="9" applyNumberFormat="1" applyFont="1" applyFill="1" applyAlignment="1" applyProtection="1">
      <alignment horizontal="center" vertical="center"/>
    </xf>
    <xf numFmtId="0" fontId="9" fillId="0" borderId="0" xfId="9" applyNumberFormat="1" applyFont="1" applyFill="1" applyAlignment="1" applyProtection="1">
      <alignment horizontal="centerContinuous" vertical="center"/>
    </xf>
    <xf numFmtId="0" fontId="8" fillId="0" borderId="0" xfId="9" applyNumberFormat="1" applyFont="1" applyFill="1" applyAlignment="1" applyProtection="1">
      <alignment horizontal="centerContinuous" vertical="center"/>
    </xf>
    <xf numFmtId="0" fontId="28" fillId="6" borderId="2" xfId="0" applyFont="1" applyFill="1" applyBorder="1">
      <alignment vertical="center"/>
    </xf>
    <xf numFmtId="49" fontId="0" fillId="6" borderId="3" xfId="0" applyNumberFormat="1" applyFill="1" applyBorder="1" applyAlignment="1">
      <alignment horizontal="left" vertical="center"/>
    </xf>
    <xf numFmtId="49" fontId="0" fillId="6" borderId="3" xfId="0" applyNumberFormat="1" applyFont="1" applyFill="1" applyBorder="1" applyAlignment="1">
      <alignment horizontal="left" vertical="center"/>
    </xf>
    <xf numFmtId="0" fontId="9" fillId="0" borderId="0" xfId="9" applyNumberFormat="1" applyFont="1" applyFill="1" applyAlignment="1" applyProtection="1">
      <alignment horizontal="right" vertical="center"/>
    </xf>
    <xf numFmtId="49" fontId="9" fillId="0" borderId="2" xfId="0"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2" borderId="2" xfId="0" applyFont="1" applyFill="1" applyBorder="1" applyAlignment="1">
      <alignment horizontal="center" vertical="center"/>
    </xf>
    <xf numFmtId="43" fontId="0" fillId="2" borderId="2" xfId="13" applyFont="1" applyFill="1" applyBorder="1">
      <alignment vertical="center"/>
    </xf>
    <xf numFmtId="49" fontId="8" fillId="0" borderId="2" xfId="0" applyNumberFormat="1" applyFont="1" applyBorder="1" applyAlignment="1">
      <alignment horizontal="center" vertical="center"/>
    </xf>
    <xf numFmtId="0" fontId="8" fillId="0" borderId="2" xfId="0" applyFont="1" applyBorder="1" applyAlignment="1">
      <alignment horizontal="left" vertical="center"/>
    </xf>
    <xf numFmtId="0" fontId="8" fillId="0" borderId="2" xfId="0" applyFont="1" applyBorder="1" applyAlignment="1">
      <alignment horizontal="center" vertical="center"/>
    </xf>
    <xf numFmtId="0" fontId="8" fillId="6" borderId="2" xfId="0" applyFont="1" applyFill="1" applyBorder="1" applyAlignment="1">
      <alignment horizontal="left" vertical="center"/>
    </xf>
    <xf numFmtId="0" fontId="8" fillId="4" borderId="2" xfId="0" applyFont="1" applyFill="1" applyBorder="1" applyAlignment="1">
      <alignment horizontal="left" vertical="center"/>
    </xf>
    <xf numFmtId="43" fontId="0" fillId="4" borderId="2" xfId="13" applyFont="1" applyFill="1" applyBorder="1">
      <alignment vertical="center"/>
    </xf>
    <xf numFmtId="0" fontId="0" fillId="3" borderId="2" xfId="0" applyFill="1" applyBorder="1" applyAlignment="1">
      <alignment vertical="center"/>
    </xf>
    <xf numFmtId="0" fontId="0" fillId="3" borderId="2" xfId="0" applyFill="1" applyBorder="1" applyAlignment="1">
      <alignment horizontal="center" vertical="center"/>
    </xf>
    <xf numFmtId="0" fontId="9" fillId="0" borderId="5" xfId="0" applyFont="1" applyBorder="1" applyAlignment="1">
      <alignment horizontal="center" vertical="center"/>
    </xf>
    <xf numFmtId="43" fontId="0" fillId="4" borderId="0" xfId="13" applyFont="1" applyFill="1">
      <alignment vertical="center"/>
    </xf>
    <xf numFmtId="0" fontId="0" fillId="3" borderId="2" xfId="0" applyFill="1" applyBorder="1" applyAlignment="1">
      <alignment horizontal="left" vertical="center"/>
    </xf>
    <xf numFmtId="0" fontId="0" fillId="4" borderId="0" xfId="0" applyFill="1" applyBorder="1">
      <alignment vertical="center"/>
    </xf>
    <xf numFmtId="0" fontId="8" fillId="0" borderId="0" xfId="0" applyFont="1" applyBorder="1">
      <alignment vertical="center"/>
    </xf>
    <xf numFmtId="0" fontId="8" fillId="0" borderId="0" xfId="0" applyFont="1" applyBorder="1" applyAlignment="1">
      <alignment horizontal="right" vertical="center"/>
    </xf>
    <xf numFmtId="176" fontId="8" fillId="3" borderId="2" xfId="142" applyNumberFormat="1" applyFont="1" applyFill="1" applyBorder="1" applyAlignment="1" applyProtection="1">
      <alignment horizontal="right" wrapText="1"/>
    </xf>
    <xf numFmtId="176" fontId="29" fillId="3" borderId="2" xfId="0" applyNumberFormat="1" applyFont="1" applyFill="1" applyBorder="1">
      <alignment vertical="center"/>
    </xf>
    <xf numFmtId="176" fontId="8" fillId="0" borderId="2" xfId="142" applyNumberFormat="1" applyFont="1" applyFill="1" applyBorder="1" applyAlignment="1" applyProtection="1">
      <alignment horizontal="right" wrapText="1"/>
    </xf>
    <xf numFmtId="0" fontId="29" fillId="0" borderId="2" xfId="0" applyFont="1" applyBorder="1">
      <alignment vertical="center"/>
    </xf>
    <xf numFmtId="0" fontId="9" fillId="0" borderId="0" xfId="0" applyFont="1" applyBorder="1" applyAlignment="1">
      <alignment horizontal="right" vertical="center"/>
    </xf>
    <xf numFmtId="0" fontId="30" fillId="0" borderId="0" xfId="0" applyFont="1">
      <alignment vertical="center"/>
    </xf>
    <xf numFmtId="0" fontId="16" fillId="0" borderId="0" xfId="0" applyFont="1" applyAlignment="1">
      <alignment horizontal="center" vertical="center"/>
    </xf>
    <xf numFmtId="43" fontId="8" fillId="3" borderId="2" xfId="13" applyFont="1" applyFill="1" applyBorder="1" applyAlignment="1" applyProtection="1">
      <alignment horizontal="right" wrapText="1"/>
    </xf>
    <xf numFmtId="43" fontId="29" fillId="3" borderId="2" xfId="13" applyFont="1" applyFill="1" applyBorder="1">
      <alignment vertical="center"/>
    </xf>
    <xf numFmtId="0" fontId="29" fillId="0" borderId="2" xfId="0" applyFont="1" applyBorder="1" applyAlignment="1">
      <alignment horizontal="right" vertical="center"/>
    </xf>
    <xf numFmtId="43" fontId="29" fillId="0" borderId="2" xfId="13" applyFont="1" applyBorder="1">
      <alignment vertical="center"/>
    </xf>
    <xf numFmtId="49" fontId="8" fillId="6" borderId="2" xfId="142" applyNumberFormat="1" applyFont="1" applyFill="1" applyBorder="1" applyAlignment="1" applyProtection="1">
      <alignment horizontal="left" wrapText="1"/>
    </xf>
    <xf numFmtId="0" fontId="8" fillId="3" borderId="2" xfId="142" applyNumberFormat="1" applyFont="1" applyFill="1" applyBorder="1" applyAlignment="1" applyProtection="1">
      <alignment horizontal="left" wrapText="1"/>
    </xf>
    <xf numFmtId="43" fontId="29" fillId="6" borderId="2" xfId="13" applyFont="1" applyFill="1" applyBorder="1">
      <alignment vertical="center"/>
    </xf>
    <xf numFmtId="0" fontId="9" fillId="0" borderId="2" xfId="0" applyNumberFormat="1" applyFont="1" applyFill="1" applyBorder="1" applyAlignment="1" applyProtection="1">
      <alignment horizontal="centerContinuous" vertical="center"/>
    </xf>
    <xf numFmtId="0" fontId="9" fillId="3" borderId="2" xfId="0" applyFont="1" applyFill="1" applyBorder="1" applyAlignment="1">
      <alignment horizontal="center" vertical="center" wrapText="1"/>
    </xf>
    <xf numFmtId="180" fontId="9" fillId="3" borderId="2" xfId="0" applyNumberFormat="1" applyFont="1" applyFill="1" applyBorder="1" applyAlignment="1">
      <alignment horizontal="center" vertical="center" wrapText="1"/>
    </xf>
    <xf numFmtId="49" fontId="31" fillId="3" borderId="2" xfId="0" applyNumberFormat="1" applyFont="1" applyFill="1" applyBorder="1" applyAlignment="1" applyProtection="1">
      <alignment vertical="center" wrapText="1"/>
    </xf>
    <xf numFmtId="180" fontId="8" fillId="3" borderId="2" xfId="0" applyNumberFormat="1" applyFont="1" applyFill="1" applyBorder="1" applyAlignment="1" applyProtection="1">
      <alignment horizontal="right" vertical="center"/>
    </xf>
    <xf numFmtId="43" fontId="8" fillId="0" borderId="2" xfId="13" applyFont="1" applyFill="1" applyBorder="1" applyAlignment="1" applyProtection="1">
      <alignment horizontal="right" vertical="center"/>
    </xf>
    <xf numFmtId="180" fontId="8" fillId="0" borderId="2" xfId="0" applyNumberFormat="1" applyFont="1" applyFill="1" applyBorder="1" applyAlignment="1" applyProtection="1">
      <alignment horizontal="right" vertical="center"/>
    </xf>
    <xf numFmtId="180" fontId="8" fillId="0" borderId="2" xfId="0" applyNumberFormat="1" applyFont="1" applyFill="1" applyBorder="1">
      <alignment vertical="center"/>
    </xf>
    <xf numFmtId="0" fontId="9" fillId="6" borderId="2" xfId="0" applyFont="1" applyFill="1" applyBorder="1" applyAlignment="1">
      <alignment horizontal="center" vertical="center" wrapText="1"/>
    </xf>
    <xf numFmtId="180" fontId="0" fillId="0" borderId="2" xfId="0" applyNumberFormat="1" applyFont="1" applyFill="1" applyBorder="1" applyAlignment="1" applyProtection="1">
      <alignment vertical="center"/>
    </xf>
    <xf numFmtId="180" fontId="0" fillId="0" borderId="2" xfId="0" applyNumberFormat="1" applyFill="1" applyBorder="1">
      <alignment vertical="center"/>
    </xf>
    <xf numFmtId="43" fontId="8" fillId="0" borderId="2" xfId="13" applyFont="1" applyBorder="1">
      <alignment vertical="center"/>
    </xf>
    <xf numFmtId="0" fontId="16" fillId="0" borderId="0" xfId="9" applyNumberFormat="1" applyFont="1" applyFill="1" applyAlignment="1" applyProtection="1">
      <alignment horizontal="center" vertical="center"/>
    </xf>
    <xf numFmtId="0" fontId="11" fillId="0" borderId="0" xfId="9" applyNumberFormat="1" applyFont="1" applyFill="1" applyAlignment="1" applyProtection="1">
      <alignment vertical="center"/>
    </xf>
    <xf numFmtId="0" fontId="9" fillId="0" borderId="0" xfId="0" applyFont="1" applyBorder="1" applyAlignment="1">
      <alignment vertical="center"/>
    </xf>
    <xf numFmtId="43" fontId="8" fillId="3" borderId="2" xfId="13" applyFont="1" applyFill="1" applyBorder="1" applyAlignment="1" applyProtection="1">
      <alignment horizontal="left" wrapText="1"/>
    </xf>
    <xf numFmtId="43" fontId="29" fillId="3" borderId="2" xfId="13" applyFont="1" applyFill="1" applyBorder="1" applyAlignment="1">
      <alignment horizontal="left" vertical="center"/>
    </xf>
    <xf numFmtId="43" fontId="29" fillId="0" borderId="2" xfId="13" applyFont="1" applyBorder="1" applyAlignment="1">
      <alignment horizontal="left" vertical="center"/>
    </xf>
    <xf numFmtId="0" fontId="11" fillId="0" borderId="0" xfId="9" applyNumberFormat="1" applyFont="1" applyFill="1" applyAlignment="1" applyProtection="1">
      <alignment horizontal="center" vertical="center"/>
    </xf>
    <xf numFmtId="0" fontId="9" fillId="0" borderId="6"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8" xfId="0" applyFont="1" applyBorder="1" applyAlignment="1">
      <alignment horizontal="center" vertical="center"/>
    </xf>
    <xf numFmtId="0" fontId="29" fillId="3" borderId="2" xfId="0" applyFont="1" applyFill="1" applyBorder="1">
      <alignment vertical="center"/>
    </xf>
    <xf numFmtId="0" fontId="29" fillId="0" borderId="0" xfId="0" applyFont="1">
      <alignment vertical="center"/>
    </xf>
    <xf numFmtId="0" fontId="10" fillId="0" borderId="0" xfId="143" applyNumberFormat="1" applyFont="1" applyFill="1" applyAlignment="1" applyProtection="1">
      <alignment horizontal="center" vertical="center"/>
    </xf>
    <xf numFmtId="0" fontId="8" fillId="0" borderId="0" xfId="143" applyFont="1" applyFill="1" applyAlignment="1">
      <alignment horizontal="center" vertical="center"/>
    </xf>
    <xf numFmtId="177" fontId="9" fillId="0" borderId="0" xfId="143" applyNumberFormat="1" applyFont="1" applyFill="1" applyAlignment="1" applyProtection="1">
      <alignment horizontal="right" vertical="center"/>
    </xf>
    <xf numFmtId="177" fontId="8" fillId="0" borderId="1" xfId="143" applyNumberFormat="1" applyFont="1" applyFill="1" applyBorder="1" applyAlignment="1">
      <alignment horizontal="center" vertical="center"/>
    </xf>
    <xf numFmtId="0" fontId="8" fillId="0" borderId="1" xfId="143" applyFont="1" applyFill="1" applyBorder="1" applyAlignment="1">
      <alignment horizontal="center" vertical="center"/>
    </xf>
    <xf numFmtId="0" fontId="9" fillId="0" borderId="2" xfId="143" applyNumberFormat="1" applyFont="1" applyFill="1" applyBorder="1" applyAlignment="1" applyProtection="1">
      <alignment horizontal="centerContinuous" vertical="center"/>
    </xf>
    <xf numFmtId="0" fontId="9" fillId="0" borderId="2" xfId="143" applyNumberFormat="1" applyFont="1" applyFill="1" applyBorder="1" applyAlignment="1" applyProtection="1">
      <alignment horizontal="center" vertical="center"/>
    </xf>
    <xf numFmtId="177" fontId="9" fillId="0" borderId="2" xfId="143" applyNumberFormat="1" applyFont="1" applyFill="1" applyBorder="1" applyAlignment="1" applyProtection="1">
      <alignment horizontal="center" vertical="center"/>
    </xf>
    <xf numFmtId="49" fontId="8" fillId="3" borderId="2" xfId="143" applyNumberFormat="1" applyFont="1" applyFill="1" applyBorder="1" applyAlignment="1" applyProtection="1">
      <alignment vertical="center"/>
    </xf>
    <xf numFmtId="43" fontId="32" fillId="3" borderId="2" xfId="13" applyFont="1" applyFill="1" applyBorder="1" applyAlignment="1" applyProtection="1">
      <alignment horizontal="right" vertical="center" wrapText="1"/>
    </xf>
    <xf numFmtId="0" fontId="8" fillId="3" borderId="2" xfId="143" applyNumberFormat="1" applyFont="1" applyFill="1" applyBorder="1" applyAlignment="1" applyProtection="1">
      <alignment vertical="center"/>
    </xf>
    <xf numFmtId="49" fontId="8" fillId="3" borderId="2" xfId="143" applyNumberFormat="1" applyFont="1" applyFill="1" applyBorder="1" applyAlignment="1" applyProtection="1">
      <alignment horizontal="left" vertical="center" indent="1"/>
    </xf>
    <xf numFmtId="49" fontId="8" fillId="3" borderId="2" xfId="143" applyNumberFormat="1" applyFont="1" applyFill="1" applyBorder="1" applyAlignment="1" applyProtection="1">
      <alignment horizontal="left" vertical="center" indent="2"/>
    </xf>
    <xf numFmtId="43" fontId="32" fillId="0" borderId="2" xfId="13" applyFont="1" applyFill="1" applyBorder="1" applyAlignment="1" applyProtection="1">
      <alignment horizontal="right" vertical="center" wrapText="1"/>
    </xf>
    <xf numFmtId="0" fontId="8" fillId="0" borderId="2" xfId="143" applyNumberFormat="1" applyFont="1" applyFill="1" applyBorder="1" applyAlignment="1" applyProtection="1">
      <alignment vertical="center"/>
    </xf>
    <xf numFmtId="43" fontId="29" fillId="0" borderId="2" xfId="13" applyFont="1" applyBorder="1" applyAlignment="1">
      <alignment horizontal="right" vertical="center"/>
    </xf>
    <xf numFmtId="43" fontId="29" fillId="3" borderId="2" xfId="13" applyFont="1" applyFill="1" applyBorder="1" applyAlignment="1">
      <alignment horizontal="right" vertical="center"/>
    </xf>
    <xf numFmtId="49" fontId="8" fillId="0" borderId="2" xfId="143" applyNumberFormat="1" applyFont="1" applyFill="1" applyBorder="1" applyAlignment="1" applyProtection="1">
      <alignment horizontal="left" vertical="center" indent="1"/>
    </xf>
    <xf numFmtId="49" fontId="8" fillId="0" borderId="2" xfId="143" applyNumberFormat="1" applyFont="1" applyFill="1" applyBorder="1" applyAlignment="1" applyProtection="1">
      <alignment horizontal="left" vertical="center" indent="2"/>
    </xf>
    <xf numFmtId="49" fontId="8" fillId="3" borderId="2" xfId="143" applyNumberFormat="1" applyFont="1" applyFill="1" applyBorder="1" applyAlignment="1" applyProtection="1">
      <alignment horizontal="center" vertical="center"/>
    </xf>
    <xf numFmtId="0" fontId="1" fillId="0" borderId="0" xfId="103" applyFont="1">
      <alignment vertical="center"/>
    </xf>
    <xf numFmtId="0" fontId="20" fillId="0" borderId="0" xfId="103">
      <alignment vertical="center"/>
    </xf>
    <xf numFmtId="0" fontId="7" fillId="0" borderId="0" xfId="103" applyFont="1" applyAlignment="1">
      <alignment horizontal="center" vertical="center"/>
    </xf>
    <xf numFmtId="0" fontId="1" fillId="0" borderId="0" xfId="103" applyFont="1" applyAlignment="1">
      <alignment horizontal="left" vertical="center"/>
    </xf>
    <xf numFmtId="0" fontId="1" fillId="0" borderId="0" xfId="0" applyFont="1" applyAlignment="1">
      <alignment horizontal="left" vertical="center"/>
    </xf>
    <xf numFmtId="0" fontId="16" fillId="0" borderId="0" xfId="0" applyFont="1" applyFill="1" applyAlignment="1">
      <alignment horizontal="left" vertical="center"/>
    </xf>
    <xf numFmtId="0" fontId="20" fillId="0" borderId="0" xfId="0" applyFont="1" applyFill="1" applyAlignment="1"/>
    <xf numFmtId="0" fontId="20" fillId="0" borderId="0" xfId="0" applyFont="1" applyAlignment="1"/>
    <xf numFmtId="0" fontId="26" fillId="0" borderId="0" xfId="0" applyNumberFormat="1" applyFont="1" applyFill="1" applyAlignment="1" applyProtection="1">
      <alignment horizontal="center"/>
    </xf>
    <xf numFmtId="0" fontId="33" fillId="0" borderId="0" xfId="0" applyFont="1" applyFill="1" applyAlignment="1">
      <alignment horizontal="center"/>
    </xf>
    <xf numFmtId="31" fontId="26" fillId="0" borderId="0" xfId="0" applyNumberFormat="1" applyFont="1" applyAlignment="1">
      <alignment horizontal="center" vertical="center"/>
    </xf>
    <xf numFmtId="0" fontId="26" fillId="0" borderId="0" xfId="0" applyFont="1" applyAlignment="1">
      <alignment horizontal="center" vertical="center"/>
    </xf>
    <xf numFmtId="0" fontId="34" fillId="0" borderId="0" xfId="0" applyFont="1">
      <alignment vertical="center"/>
    </xf>
  </cellXfs>
  <cellStyles count="155">
    <cellStyle name="常规" xfId="0" builtinId="0"/>
    <cellStyle name="货币[0]" xfId="1" builtinId="7"/>
    <cellStyle name="货币" xfId="2" builtinId="4"/>
    <cellStyle name="常规 44" xfId="3"/>
    <cellStyle name="常规 39" xfId="4"/>
    <cellStyle name="60% - 着色 2" xfId="5"/>
    <cellStyle name="20% - 强调文字颜色 1 2" xfId="6"/>
    <cellStyle name="20% - 强调文字颜色 3" xfId="7" builtinId="38"/>
    <cellStyle name="输入" xfId="8" builtinId="20"/>
    <cellStyle name="千位分隔[0]" xfId="9" builtinId="6"/>
    <cellStyle name="40% - 强调文字颜色 3" xfId="10" builtinId="39"/>
    <cellStyle name="计算 2" xfId="11"/>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好_StartUp" xfId="18"/>
    <cellStyle name="注释" xfId="19" builtinId="10"/>
    <cellStyle name="常规 6" xfId="20"/>
    <cellStyle name="60% - 强调文字颜色 2" xfId="21" builtinId="36"/>
    <cellStyle name="标题 4" xfId="22" builtinId="19"/>
    <cellStyle name="警告文本" xfId="23" builtinId="11"/>
    <cellStyle name="标题" xfId="24" builtinId="15"/>
    <cellStyle name="着色 1" xfId="25"/>
    <cellStyle name="20% - 着色 5" xfId="26"/>
    <cellStyle name="解释性文本" xfId="27" builtinId="53"/>
    <cellStyle name="标题 1" xfId="28" builtinId="16"/>
    <cellStyle name="标题 2" xfId="29" builtinId="17"/>
    <cellStyle name="60% - 强调文字颜色 1" xfId="30" builtinId="32"/>
    <cellStyle name="标题 3" xfId="31" builtinId="18"/>
    <cellStyle name="60% - 强调文字颜色 4" xfId="32" builtinId="44"/>
    <cellStyle name="输出" xfId="33" builtinId="21"/>
    <cellStyle name="计算" xfId="34" builtinId="22"/>
    <cellStyle name="常规 31" xfId="35"/>
    <cellStyle name="常规 26" xfId="36"/>
    <cellStyle name="检查单元格" xfId="37" builtinId="23"/>
    <cellStyle name="40% - 强调文字颜色 4 2" xfId="38"/>
    <cellStyle name="20% - 强调文字颜色 6" xfId="39" builtinId="50"/>
    <cellStyle name="强调文字颜色 2" xfId="40" builtinId="33"/>
    <cellStyle name="链接单元格" xfId="41" builtinId="24"/>
    <cellStyle name="40% - 强调文字颜色 1 2" xfId="42"/>
    <cellStyle name="汇总" xfId="43" builtinId="25"/>
    <cellStyle name="好" xfId="44" builtinId="26"/>
    <cellStyle name="适中" xfId="45" builtinId="28"/>
    <cellStyle name="着色 5" xfId="46"/>
    <cellStyle name="40% - 强调文字颜色 2 2" xfId="47"/>
    <cellStyle name="20% - 强调文字颜色 5" xfId="48" builtinId="46"/>
    <cellStyle name="强调文字颜色 1" xfId="49" builtinId="29"/>
    <cellStyle name="20% - 强调文字颜色 1" xfId="50" builtinId="30"/>
    <cellStyle name="40% - 强调文字颜色 1" xfId="51" builtinId="31"/>
    <cellStyle name="20% - 强调文字颜色 2" xfId="52" builtinId="34"/>
    <cellStyle name="输出 2" xfId="53"/>
    <cellStyle name="40% - 强调文字颜色 2" xfId="54" builtinId="35"/>
    <cellStyle name="强调文字颜色 3" xfId="55" builtinId="37"/>
    <cellStyle name="强调文字颜色 4" xfId="56" builtinId="41"/>
    <cellStyle name="20% - 强调文字颜色 4" xfId="57" builtinId="42"/>
    <cellStyle name="20% - 着色 1" xfId="58"/>
    <cellStyle name="40% - 强调文字颜色 4" xfId="59" builtinId="43"/>
    <cellStyle name="强调文字颜色 5" xfId="60" builtinId="45"/>
    <cellStyle name="20% - 着色 2" xfId="61"/>
    <cellStyle name="40% - 强调文字颜色 5" xfId="62" builtinId="47"/>
    <cellStyle name="60% - 强调文字颜色 5" xfId="63" builtinId="48"/>
    <cellStyle name="强调文字颜色 6" xfId="64" builtinId="49"/>
    <cellStyle name="20% - 着色 3" xfId="65"/>
    <cellStyle name="适中 2" xfId="66"/>
    <cellStyle name="40% - 强调文字颜色 6" xfId="67" builtinId="51"/>
    <cellStyle name="60% - 强调文字颜色 6" xfId="68" builtinId="52"/>
    <cellStyle name="20% - 强调文字颜色 2 2" xfId="69"/>
    <cellStyle name="20% - 强调文字颜色 3 2" xfId="70"/>
    <cellStyle name="着色 4" xfId="71"/>
    <cellStyle name="20% - 强调文字颜色 4 2" xfId="72"/>
    <cellStyle name="常规 3" xfId="73"/>
    <cellStyle name="20% - 强调文字颜色 5 2" xfId="74"/>
    <cellStyle name="20% - 强调文字颜色 6 2" xfId="75"/>
    <cellStyle name="20% - 着色 4" xfId="76"/>
    <cellStyle name="20% - 着色 6" xfId="77"/>
    <cellStyle name="着色 2" xfId="78"/>
    <cellStyle name="40% - 强调文字颜色 3 2" xfId="79"/>
    <cellStyle name="40% - 强调文字颜色 5 2" xfId="80"/>
    <cellStyle name="40% - 强调文字颜色 6 2" xfId="81"/>
    <cellStyle name="40% - 着色 1" xfId="82"/>
    <cellStyle name="40% - 着色 2" xfId="83"/>
    <cellStyle name="40% - 着色 3" xfId="84"/>
    <cellStyle name="40% - 着色 4" xfId="85"/>
    <cellStyle name="40% - 着色 5" xfId="86"/>
    <cellStyle name="40% - 着色 6" xfId="87"/>
    <cellStyle name="60% - 强调文字颜色 1 2" xfId="88"/>
    <cellStyle name="着色 6" xfId="89"/>
    <cellStyle name="60% - 强调文字颜色 2 2" xfId="90"/>
    <cellStyle name="常规 5" xfId="91"/>
    <cellStyle name="60% - 强调文字颜色 3 2" xfId="92"/>
    <cellStyle name="60% - 强调文字颜色 4 2" xfId="93"/>
    <cellStyle name="60% - 强调文字颜色 5 2" xfId="94"/>
    <cellStyle name="60% - 强调文字颜色 6 2" xfId="95"/>
    <cellStyle name="60% - 着色 1" xfId="96"/>
    <cellStyle name="常规 43" xfId="97"/>
    <cellStyle name="60% - 着色 3" xfId="98"/>
    <cellStyle name="60% - 着色 4" xfId="99"/>
    <cellStyle name="60% - 着色 5" xfId="100"/>
    <cellStyle name="60% - 着色 6" xfId="101"/>
    <cellStyle name="ColLevel_1" xfId="102"/>
    <cellStyle name="常规 2" xfId="103"/>
    <cellStyle name="RowLevel_1" xfId="104"/>
    <cellStyle name="强调文字颜色 1 2" xfId="105"/>
    <cellStyle name="差 2" xfId="106"/>
    <cellStyle name="差_（新增预算公开表20160201）2016年鞍山市市本级一般公共预算经济分类预算表" xfId="107"/>
    <cellStyle name="差_StartUp" xfId="108"/>
    <cellStyle name="差_填报模板 " xfId="109"/>
    <cellStyle name="常规 10" xfId="110"/>
    <cellStyle name="常规 11" xfId="111"/>
    <cellStyle name="常规 12" xfId="112"/>
    <cellStyle name="常规 13" xfId="113"/>
    <cellStyle name="常规 14" xfId="114"/>
    <cellStyle name="常规 16" xfId="115"/>
    <cellStyle name="常规 21" xfId="116"/>
    <cellStyle name="常规 18" xfId="117"/>
    <cellStyle name="常规 23" xfId="118"/>
    <cellStyle name="常规 19" xfId="119"/>
    <cellStyle name="常规 24" xfId="120"/>
    <cellStyle name="常规 2 2" xfId="121"/>
    <cellStyle name="常规 20" xfId="122"/>
    <cellStyle name="常规 22" xfId="123"/>
    <cellStyle name="常规 25" xfId="124"/>
    <cellStyle name="常规 30" xfId="125"/>
    <cellStyle name="常规 27" xfId="126"/>
    <cellStyle name="常规 32" xfId="127"/>
    <cellStyle name="常规 28" xfId="128"/>
    <cellStyle name="常规 33" xfId="129"/>
    <cellStyle name="常规 29" xfId="130"/>
    <cellStyle name="常规 34" xfId="131"/>
    <cellStyle name="常规 35" xfId="132"/>
    <cellStyle name="常规 40" xfId="133"/>
    <cellStyle name="常规 36" xfId="134"/>
    <cellStyle name="常规 41" xfId="135"/>
    <cellStyle name="好_（新增预算公开表20160201）2016年鞍山市市本级一般公共预算经济分类预算表" xfId="136"/>
    <cellStyle name="常规 4" xfId="137"/>
    <cellStyle name="常规 42" xfId="138"/>
    <cellStyle name="常规 7" xfId="139"/>
    <cellStyle name="常规 8" xfId="140"/>
    <cellStyle name="常规 9" xfId="141"/>
    <cellStyle name="常规_2014年附表" xfId="142"/>
    <cellStyle name="常规_Sheet1" xfId="143"/>
    <cellStyle name="好 2" xfId="144"/>
    <cellStyle name="好_填报模板 " xfId="145"/>
    <cellStyle name="检查单元格 2" xfId="146"/>
    <cellStyle name="强调文字颜色 2 2" xfId="147"/>
    <cellStyle name="强调文字颜色 3 2" xfId="148"/>
    <cellStyle name="强调文字颜色 4 2" xfId="149"/>
    <cellStyle name="强调文字颜色 5 2" xfId="150"/>
    <cellStyle name="强调文字颜色 6 2" xfId="151"/>
    <cellStyle name="输入 2" xfId="152"/>
    <cellStyle name="着色 3" xfId="153"/>
    <cellStyle name="注释 2" xfId="1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0" Type="http://schemas.openxmlformats.org/officeDocument/2006/relationships/sharedStrings" Target="sharedStrings.xml"/><Relationship Id="rId5" Type="http://schemas.openxmlformats.org/officeDocument/2006/relationships/worksheet" Target="worksheets/sheet5.xml"/><Relationship Id="rId49" Type="http://schemas.openxmlformats.org/officeDocument/2006/relationships/styles" Target="styles.xml"/><Relationship Id="rId48" Type="http://schemas.openxmlformats.org/officeDocument/2006/relationships/theme" Target="theme/theme1.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Q18"/>
  <sheetViews>
    <sheetView tabSelected="1" workbookViewId="0">
      <selection activeCell="B10" sqref="B10"/>
    </sheetView>
  </sheetViews>
  <sheetFormatPr defaultColWidth="9" defaultRowHeight="13.5"/>
  <cols>
    <col min="1" max="1" width="2.375" customWidth="1"/>
    <col min="3" max="4" width="4.25" customWidth="1"/>
    <col min="16" max="16" width="6.25" customWidth="1"/>
  </cols>
  <sheetData>
    <row r="3" ht="18.75" spans="2:17">
      <c r="B3" s="301" t="s">
        <v>0</v>
      </c>
      <c r="C3" s="302"/>
      <c r="D3" s="302"/>
      <c r="E3" s="302"/>
      <c r="F3" s="302"/>
      <c r="G3" s="302"/>
      <c r="H3" s="302"/>
      <c r="I3" s="302"/>
      <c r="J3" s="302"/>
      <c r="K3" s="302"/>
      <c r="L3" s="302"/>
      <c r="M3" s="302"/>
      <c r="N3" s="302"/>
      <c r="O3" s="302"/>
      <c r="P3" s="302"/>
      <c r="Q3" s="302"/>
    </row>
    <row r="4" spans="2:17">
      <c r="B4" s="303"/>
      <c r="C4" s="303"/>
      <c r="D4" s="303"/>
      <c r="E4" s="302"/>
      <c r="F4" s="303"/>
      <c r="G4" s="302"/>
      <c r="H4" s="303"/>
      <c r="I4" s="303"/>
      <c r="J4" s="303"/>
      <c r="K4" s="303"/>
      <c r="L4" s="303"/>
      <c r="M4" s="303"/>
      <c r="N4" s="303"/>
      <c r="O4" s="303"/>
      <c r="P4" s="303"/>
      <c r="Q4" s="303"/>
    </row>
    <row r="5" spans="2:17">
      <c r="B5" s="303"/>
      <c r="C5" s="303"/>
      <c r="D5" s="303"/>
      <c r="E5" s="302"/>
      <c r="F5" s="303"/>
      <c r="G5" s="302"/>
      <c r="H5" s="303"/>
      <c r="I5" s="303"/>
      <c r="J5" s="303"/>
      <c r="K5" s="303"/>
      <c r="L5" s="303"/>
      <c r="M5" s="303"/>
      <c r="N5" s="303"/>
      <c r="O5" s="302"/>
      <c r="P5" s="302"/>
      <c r="Q5" s="303"/>
    </row>
    <row r="6" ht="25.5" spans="2:17">
      <c r="B6" s="304" t="s">
        <v>1</v>
      </c>
      <c r="C6" s="304"/>
      <c r="D6" s="304"/>
      <c r="E6" s="304"/>
      <c r="F6" s="304"/>
      <c r="G6" s="304"/>
      <c r="H6" s="304"/>
      <c r="I6" s="304"/>
      <c r="J6" s="304"/>
      <c r="K6" s="304"/>
      <c r="L6" s="304"/>
      <c r="M6" s="304"/>
      <c r="N6" s="304"/>
      <c r="O6" s="304"/>
      <c r="P6" s="304"/>
      <c r="Q6" s="304"/>
    </row>
    <row r="7" ht="18.75" spans="2:17">
      <c r="B7" s="305"/>
      <c r="C7" s="305"/>
      <c r="D7" s="305"/>
      <c r="E7" s="305"/>
      <c r="F7" s="305"/>
      <c r="G7" s="305"/>
      <c r="H7" s="305"/>
      <c r="I7" s="305"/>
      <c r="J7" s="305"/>
      <c r="K7" s="305"/>
      <c r="L7" s="305"/>
      <c r="M7" s="305"/>
      <c r="N7" s="305"/>
      <c r="O7" s="305"/>
      <c r="P7" s="305"/>
      <c r="Q7" s="302"/>
    </row>
    <row r="8" spans="2:17">
      <c r="B8" s="302"/>
      <c r="C8" s="302"/>
      <c r="D8" s="303"/>
      <c r="E8" s="302"/>
      <c r="F8" s="302"/>
      <c r="G8" s="302"/>
      <c r="H8" s="303"/>
      <c r="I8" s="302"/>
      <c r="J8" s="303"/>
      <c r="K8" s="303"/>
      <c r="L8" s="303"/>
      <c r="M8" s="303"/>
      <c r="N8" s="303"/>
      <c r="O8" s="302"/>
      <c r="P8" s="302"/>
      <c r="Q8" s="303"/>
    </row>
    <row r="9" ht="25.5" spans="2:17">
      <c r="B9" s="306">
        <v>44236</v>
      </c>
      <c r="C9" s="307"/>
      <c r="D9" s="307"/>
      <c r="E9" s="307"/>
      <c r="F9" s="307"/>
      <c r="G9" s="307"/>
      <c r="H9" s="307"/>
      <c r="I9" s="307"/>
      <c r="J9" s="307"/>
      <c r="K9" s="307"/>
      <c r="L9" s="307"/>
      <c r="M9" s="307"/>
      <c r="N9" s="307"/>
      <c r="O9" s="307"/>
      <c r="P9" s="307"/>
      <c r="Q9" s="307"/>
    </row>
    <row r="12" ht="18.75" spans="5:8">
      <c r="E12" s="308" t="s">
        <v>2</v>
      </c>
      <c r="F12" s="238"/>
      <c r="G12" s="308"/>
      <c r="H12" s="308"/>
    </row>
    <row r="13" ht="18.75" spans="5:8">
      <c r="E13" s="238"/>
      <c r="F13" s="308"/>
      <c r="G13" s="308"/>
      <c r="H13" s="308"/>
    </row>
    <row r="14" ht="18.75" spans="5:12">
      <c r="E14" s="308">
        <v>1</v>
      </c>
      <c r="F14" s="308" t="s">
        <v>3</v>
      </c>
      <c r="G14" s="308"/>
      <c r="H14" s="308"/>
      <c r="J14">
        <v>114001</v>
      </c>
      <c r="L14">
        <v>2021</v>
      </c>
    </row>
    <row r="15" ht="18.75" spans="5:12">
      <c r="E15" s="308">
        <v>2</v>
      </c>
      <c r="F15" s="308" t="s">
        <v>4</v>
      </c>
      <c r="G15" s="308"/>
      <c r="H15" s="308"/>
      <c r="J15">
        <v>114002</v>
      </c>
      <c r="L15">
        <v>111111</v>
      </c>
    </row>
    <row r="16" ht="18.75" spans="5:10">
      <c r="E16" s="308">
        <v>3</v>
      </c>
      <c r="F16" s="308" t="s">
        <v>5</v>
      </c>
      <c r="G16" s="308"/>
      <c r="H16" s="308"/>
      <c r="J16">
        <v>114004</v>
      </c>
    </row>
    <row r="17" ht="18.75" spans="5:10">
      <c r="E17" s="308">
        <v>4</v>
      </c>
      <c r="F17" s="308" t="s">
        <v>6</v>
      </c>
      <c r="G17" s="308"/>
      <c r="H17" s="308"/>
      <c r="J17">
        <v>114005</v>
      </c>
    </row>
    <row r="18" ht="18.75" spans="5:10">
      <c r="E18" s="308">
        <v>5</v>
      </c>
      <c r="F18" s="308" t="s">
        <v>7</v>
      </c>
      <c r="J18">
        <v>114003</v>
      </c>
    </row>
  </sheetData>
  <mergeCells count="3">
    <mergeCell ref="B6:Q6"/>
    <mergeCell ref="B7:P7"/>
    <mergeCell ref="B9:Q9"/>
  </mergeCells>
  <pageMargins left="0.779166666666667" right="0.36875" top="0.747916666666667" bottom="0.747916666666667" header="0.313888888888889" footer="0.313888888888889"/>
  <pageSetup paperSize="9" orientation="landscape" horizontalDpi="180" verticalDpi="18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M41"/>
  <sheetViews>
    <sheetView topLeftCell="A13" workbookViewId="0">
      <selection activeCell="F40" sqref="F20 F30 F35 F40"/>
    </sheetView>
  </sheetViews>
  <sheetFormatPr defaultColWidth="9" defaultRowHeight="13.5"/>
  <cols>
    <col min="1" max="1" width="8.75" customWidth="1"/>
    <col min="2" max="4" width="5.25" customWidth="1"/>
    <col min="5" max="5" width="38" customWidth="1"/>
    <col min="6" max="6" width="13" customWidth="1"/>
    <col min="7" max="7" width="12.75" customWidth="1"/>
    <col min="8" max="9" width="11.625" customWidth="1"/>
    <col min="10" max="10" width="9.125" customWidth="1"/>
    <col min="11" max="11" width="12.75" customWidth="1"/>
    <col min="12" max="13" width="9.125" customWidth="1"/>
  </cols>
  <sheetData>
    <row r="2" s="238" customFormat="1" ht="17.25" customHeight="1" spans="1:13">
      <c r="A2" s="239" t="s">
        <v>147</v>
      </c>
      <c r="B2" s="239"/>
      <c r="C2" s="239"/>
      <c r="D2" s="239"/>
      <c r="E2" s="239"/>
      <c r="F2" s="239"/>
      <c r="G2" s="239"/>
      <c r="H2" s="239"/>
      <c r="I2" s="239"/>
      <c r="J2" s="239"/>
      <c r="K2" s="239"/>
      <c r="L2" s="239"/>
      <c r="M2" s="239"/>
    </row>
    <row r="3" spans="1:13">
      <c r="A3" s="193"/>
      <c r="B3" s="193"/>
      <c r="C3" s="193"/>
      <c r="D3" s="193"/>
      <c r="E3" s="193"/>
      <c r="F3" s="193"/>
      <c r="G3" s="193"/>
      <c r="H3" s="193"/>
      <c r="I3" s="193"/>
      <c r="J3" s="193"/>
      <c r="K3" s="193"/>
      <c r="L3" s="201" t="s">
        <v>148</v>
      </c>
      <c r="M3" s="201"/>
    </row>
    <row r="4" spans="1:13">
      <c r="A4" s="78" t="s">
        <v>31</v>
      </c>
      <c r="B4" s="231"/>
      <c r="C4" s="231"/>
      <c r="D4" s="231"/>
      <c r="E4" s="231"/>
      <c r="F4" s="231"/>
      <c r="G4" s="231"/>
      <c r="H4" s="231"/>
      <c r="I4" s="193"/>
      <c r="J4" s="193"/>
      <c r="K4" s="193"/>
      <c r="L4" s="237" t="s">
        <v>32</v>
      </c>
      <c r="M4" s="237"/>
    </row>
    <row r="5" spans="1:13">
      <c r="A5" s="84" t="s">
        <v>81</v>
      </c>
      <c r="B5" s="84" t="s">
        <v>102</v>
      </c>
      <c r="C5" s="84"/>
      <c r="D5" s="84"/>
      <c r="E5" s="83" t="s">
        <v>103</v>
      </c>
      <c r="F5" s="83" t="s">
        <v>145</v>
      </c>
      <c r="G5" s="83"/>
      <c r="H5" s="83"/>
      <c r="I5" s="83"/>
      <c r="J5" s="83"/>
      <c r="K5" s="83"/>
      <c r="L5" s="83"/>
      <c r="M5" s="83"/>
    </row>
    <row r="6" ht="36" spans="1:13">
      <c r="A6" s="84"/>
      <c r="B6" s="84" t="s">
        <v>104</v>
      </c>
      <c r="C6" s="84" t="s">
        <v>105</v>
      </c>
      <c r="D6" s="83" t="s">
        <v>106</v>
      </c>
      <c r="E6" s="83"/>
      <c r="F6" s="83" t="s">
        <v>38</v>
      </c>
      <c r="G6" s="53" t="s">
        <v>149</v>
      </c>
      <c r="H6" s="53" t="s">
        <v>150</v>
      </c>
      <c r="I6" s="53" t="s">
        <v>151</v>
      </c>
      <c r="J6" s="53" t="s">
        <v>152</v>
      </c>
      <c r="K6" s="53" t="s">
        <v>153</v>
      </c>
      <c r="L6" s="53" t="s">
        <v>154</v>
      </c>
      <c r="M6" s="53" t="s">
        <v>155</v>
      </c>
    </row>
    <row r="7" ht="15" customHeight="1" spans="1:13">
      <c r="A7" s="236"/>
      <c r="B7" s="134"/>
      <c r="C7" s="135"/>
      <c r="D7" s="135"/>
      <c r="E7" s="134" t="s">
        <v>38</v>
      </c>
      <c r="F7" s="240">
        <f>F8+F25+F32+F36</f>
        <v>82590.36</v>
      </c>
      <c r="G7" s="240">
        <f t="shared" ref="G7:M7" si="0">G8+G25+G32+G36</f>
        <v>47768.83</v>
      </c>
      <c r="H7" s="240">
        <f t="shared" si="0"/>
        <v>14753.82</v>
      </c>
      <c r="I7" s="240">
        <f t="shared" si="0"/>
        <v>1772.41</v>
      </c>
      <c r="J7" s="240">
        <f t="shared" si="0"/>
        <v>0</v>
      </c>
      <c r="K7" s="240">
        <f t="shared" si="0"/>
        <v>18295.3</v>
      </c>
      <c r="L7" s="240">
        <f t="shared" si="0"/>
        <v>0</v>
      </c>
      <c r="M7" s="240">
        <f t="shared" si="0"/>
        <v>0</v>
      </c>
    </row>
    <row r="8" ht="15" customHeight="1" spans="1:13">
      <c r="A8" s="236"/>
      <c r="B8" s="134">
        <v>204</v>
      </c>
      <c r="C8" s="135"/>
      <c r="D8" s="135"/>
      <c r="E8" s="134" t="s">
        <v>40</v>
      </c>
      <c r="F8" s="240">
        <f>F9</f>
        <v>70090.85</v>
      </c>
      <c r="G8" s="240">
        <f t="shared" ref="G8:M8" si="1">G9</f>
        <v>36036.47</v>
      </c>
      <c r="H8" s="240">
        <f t="shared" si="1"/>
        <v>14627.35</v>
      </c>
      <c r="I8" s="240">
        <f t="shared" si="1"/>
        <v>1131.73</v>
      </c>
      <c r="J8" s="240">
        <f t="shared" si="1"/>
        <v>0</v>
      </c>
      <c r="K8" s="240">
        <f t="shared" si="1"/>
        <v>18295.3</v>
      </c>
      <c r="L8" s="240">
        <f t="shared" si="1"/>
        <v>0</v>
      </c>
      <c r="M8" s="240">
        <f t="shared" si="1"/>
        <v>0</v>
      </c>
    </row>
    <row r="9" ht="15" customHeight="1" spans="1:13">
      <c r="A9" s="236"/>
      <c r="B9" s="134"/>
      <c r="C9" s="135" t="s">
        <v>107</v>
      </c>
      <c r="D9" s="135"/>
      <c r="E9" s="134" t="s">
        <v>42</v>
      </c>
      <c r="F9" s="240">
        <f>F10+F14+F15+F16+F17+F18+F19+F20+F21</f>
        <v>70090.85</v>
      </c>
      <c r="G9" s="240">
        <f t="shared" ref="G9:M9" si="2">G10+G14+G15+G16+G17+G18+G19+G20+G21</f>
        <v>36036.47</v>
      </c>
      <c r="H9" s="240">
        <f t="shared" si="2"/>
        <v>14627.35</v>
      </c>
      <c r="I9" s="240">
        <f t="shared" si="2"/>
        <v>1131.73</v>
      </c>
      <c r="J9" s="240">
        <f t="shared" si="2"/>
        <v>0</v>
      </c>
      <c r="K9" s="240">
        <f t="shared" si="2"/>
        <v>18295.3</v>
      </c>
      <c r="L9" s="240">
        <f t="shared" si="2"/>
        <v>0</v>
      </c>
      <c r="M9" s="240">
        <f t="shared" si="2"/>
        <v>0</v>
      </c>
    </row>
    <row r="10" ht="12.75" customHeight="1" spans="1:13">
      <c r="A10" s="236"/>
      <c r="B10" s="134">
        <v>204</v>
      </c>
      <c r="C10" s="135" t="s">
        <v>108</v>
      </c>
      <c r="D10" s="135" t="s">
        <v>109</v>
      </c>
      <c r="E10" s="134" t="s">
        <v>44</v>
      </c>
      <c r="F10" s="240">
        <f>G10+H10+I10+J10+K10+L10+M10</f>
        <v>43025.6</v>
      </c>
      <c r="G10" s="241">
        <f>G11+G12+G13</f>
        <v>35884.74</v>
      </c>
      <c r="H10" s="241">
        <f>H11+H12+H13</f>
        <v>7087.74</v>
      </c>
      <c r="I10" s="241">
        <f t="shared" ref="I10" si="3">I11+I12+I13</f>
        <v>53.12</v>
      </c>
      <c r="J10" s="243"/>
      <c r="K10" s="243"/>
      <c r="L10" s="243"/>
      <c r="M10" s="243"/>
    </row>
    <row r="11" ht="12.75" customHeight="1" spans="1:13">
      <c r="A11" s="236"/>
      <c r="B11" s="134"/>
      <c r="C11" s="135"/>
      <c r="D11" s="135"/>
      <c r="E11" s="242" t="s">
        <v>43</v>
      </c>
      <c r="F11" s="240">
        <f t="shared" ref="F11:F40" si="4">G11+H11+I11+J11+K11+L11+M11</f>
        <v>41519.18</v>
      </c>
      <c r="G11" s="243">
        <v>35724.32</v>
      </c>
      <c r="H11" s="243">
        <v>5741.74</v>
      </c>
      <c r="I11" s="243">
        <v>53.12</v>
      </c>
      <c r="J11" s="243"/>
      <c r="K11" s="243"/>
      <c r="L11" s="243"/>
      <c r="M11" s="243"/>
    </row>
    <row r="12" ht="12.75" customHeight="1" spans="1:13">
      <c r="A12" s="236"/>
      <c r="B12" s="134"/>
      <c r="C12" s="135"/>
      <c r="D12" s="135"/>
      <c r="E12" s="242" t="s">
        <v>4</v>
      </c>
      <c r="F12" s="240">
        <f t="shared" si="4"/>
        <v>1139.91</v>
      </c>
      <c r="G12" s="243">
        <v>126</v>
      </c>
      <c r="H12" s="243">
        <v>1013.91</v>
      </c>
      <c r="I12" s="243"/>
      <c r="J12" s="243"/>
      <c r="K12" s="243"/>
      <c r="L12" s="243"/>
      <c r="M12" s="243"/>
    </row>
    <row r="13" ht="12.75" customHeight="1" spans="1:13">
      <c r="A13" s="236"/>
      <c r="B13" s="134"/>
      <c r="C13" s="135"/>
      <c r="D13" s="135"/>
      <c r="E13" s="242" t="s">
        <v>5</v>
      </c>
      <c r="F13" s="240">
        <f t="shared" si="4"/>
        <v>366.51</v>
      </c>
      <c r="G13" s="243">
        <v>34.42</v>
      </c>
      <c r="H13" s="243">
        <v>332.09</v>
      </c>
      <c r="I13" s="243"/>
      <c r="J13" s="243"/>
      <c r="K13" s="243"/>
      <c r="L13" s="243"/>
      <c r="M13" s="243"/>
    </row>
    <row r="14" ht="12.75" customHeight="1" spans="1:13">
      <c r="A14" s="236"/>
      <c r="B14" s="137">
        <v>204</v>
      </c>
      <c r="C14" s="244" t="s">
        <v>108</v>
      </c>
      <c r="D14" s="244" t="s">
        <v>107</v>
      </c>
      <c r="E14" s="137" t="s">
        <v>46</v>
      </c>
      <c r="F14" s="240">
        <f t="shared" si="4"/>
        <v>2891</v>
      </c>
      <c r="G14" s="243"/>
      <c r="H14" s="243">
        <v>1550</v>
      </c>
      <c r="I14" s="243"/>
      <c r="J14" s="246"/>
      <c r="K14" s="246">
        <v>1341</v>
      </c>
      <c r="L14" s="246"/>
      <c r="M14" s="246"/>
    </row>
    <row r="15" ht="12.75" customHeight="1" spans="1:13">
      <c r="A15" s="236"/>
      <c r="B15" s="134">
        <v>204</v>
      </c>
      <c r="C15" s="135" t="s">
        <v>108</v>
      </c>
      <c r="D15" s="135" t="s">
        <v>111</v>
      </c>
      <c r="E15" s="134" t="s">
        <v>47</v>
      </c>
      <c r="F15" s="240">
        <f t="shared" si="4"/>
        <v>957</v>
      </c>
      <c r="G15" s="243"/>
      <c r="H15" s="243">
        <v>957</v>
      </c>
      <c r="I15" s="243"/>
      <c r="J15" s="243"/>
      <c r="K15" s="243"/>
      <c r="L15" s="243"/>
      <c r="M15" s="243"/>
    </row>
    <row r="16" ht="12.75" customHeight="1" spans="1:13">
      <c r="A16" s="236"/>
      <c r="B16" s="134">
        <v>204</v>
      </c>
      <c r="C16" s="135" t="s">
        <v>108</v>
      </c>
      <c r="D16" s="135" t="s">
        <v>112</v>
      </c>
      <c r="E16" s="134" t="s">
        <v>48</v>
      </c>
      <c r="F16" s="240">
        <f t="shared" si="4"/>
        <v>1532.42</v>
      </c>
      <c r="G16" s="243"/>
      <c r="H16" s="243">
        <v>573.34</v>
      </c>
      <c r="I16" s="243">
        <v>959.08</v>
      </c>
      <c r="J16" s="243"/>
      <c r="K16" s="243"/>
      <c r="L16" s="243"/>
      <c r="M16" s="243"/>
    </row>
    <row r="17" ht="12.75" customHeight="1" spans="1:13">
      <c r="A17" s="236"/>
      <c r="B17" s="134">
        <v>204</v>
      </c>
      <c r="C17" s="135" t="s">
        <v>108</v>
      </c>
      <c r="D17" s="135" t="s">
        <v>113</v>
      </c>
      <c r="E17" s="134" t="s">
        <v>49</v>
      </c>
      <c r="F17" s="240">
        <f t="shared" si="4"/>
        <v>299</v>
      </c>
      <c r="G17" s="243"/>
      <c r="H17" s="243">
        <v>289</v>
      </c>
      <c r="I17" s="243"/>
      <c r="J17" s="243"/>
      <c r="K17" s="243">
        <v>10</v>
      </c>
      <c r="L17" s="243"/>
      <c r="M17" s="243"/>
    </row>
    <row r="18" ht="12.75" customHeight="1" spans="1:13">
      <c r="A18" s="236"/>
      <c r="B18" s="134"/>
      <c r="C18" s="135"/>
      <c r="D18" s="135"/>
      <c r="E18" s="134" t="s">
        <v>130</v>
      </c>
      <c r="F18" s="240">
        <f t="shared" si="4"/>
        <v>5</v>
      </c>
      <c r="G18" s="243"/>
      <c r="H18" s="243">
        <v>5</v>
      </c>
      <c r="I18" s="243"/>
      <c r="J18" s="243"/>
      <c r="K18" s="243"/>
      <c r="L18" s="243"/>
      <c r="M18" s="243"/>
    </row>
    <row r="19" ht="12.75" customHeight="1" spans="1:13">
      <c r="A19" s="236"/>
      <c r="B19" s="134">
        <v>204</v>
      </c>
      <c r="C19" s="135" t="s">
        <v>108</v>
      </c>
      <c r="D19" s="135" t="s">
        <v>114</v>
      </c>
      <c r="E19" s="134" t="s">
        <v>52</v>
      </c>
      <c r="F19" s="240">
        <f t="shared" si="4"/>
        <v>0</v>
      </c>
      <c r="G19" s="243"/>
      <c r="H19" s="243"/>
      <c r="I19" s="243"/>
      <c r="J19" s="243"/>
      <c r="K19" s="243"/>
      <c r="L19" s="243"/>
      <c r="M19" s="243"/>
    </row>
    <row r="20" ht="12.75" customHeight="1" spans="1:13">
      <c r="A20" s="236"/>
      <c r="B20" s="134">
        <v>204</v>
      </c>
      <c r="C20" s="135" t="s">
        <v>108</v>
      </c>
      <c r="D20" s="135" t="s">
        <v>115</v>
      </c>
      <c r="E20" s="134" t="s">
        <v>54</v>
      </c>
      <c r="F20" s="240">
        <f t="shared" si="4"/>
        <v>196.46</v>
      </c>
      <c r="G20" s="243">
        <v>151.73</v>
      </c>
      <c r="H20" s="243">
        <v>44.7</v>
      </c>
      <c r="I20" s="243">
        <v>0.03</v>
      </c>
      <c r="J20" s="243"/>
      <c r="K20" s="243"/>
      <c r="L20" s="243"/>
      <c r="M20" s="243"/>
    </row>
    <row r="21" ht="12.75" customHeight="1" spans="1:13">
      <c r="A21" s="236"/>
      <c r="B21" s="134">
        <v>204</v>
      </c>
      <c r="C21" s="135" t="s">
        <v>108</v>
      </c>
      <c r="D21" s="135" t="s">
        <v>116</v>
      </c>
      <c r="E21" s="134" t="s">
        <v>55</v>
      </c>
      <c r="F21" s="240">
        <f t="shared" si="4"/>
        <v>21184.37</v>
      </c>
      <c r="G21" s="241">
        <f>G24+G23+G22</f>
        <v>0</v>
      </c>
      <c r="H21" s="241">
        <f t="shared" ref="H21:M21" si="5">H24+H23+H22</f>
        <v>4120.57</v>
      </c>
      <c r="I21" s="241">
        <f t="shared" si="5"/>
        <v>119.5</v>
      </c>
      <c r="J21" s="241">
        <f t="shared" si="5"/>
        <v>0</v>
      </c>
      <c r="K21" s="241">
        <f t="shared" si="5"/>
        <v>16944.3</v>
      </c>
      <c r="L21" s="241">
        <f t="shared" si="5"/>
        <v>0</v>
      </c>
      <c r="M21" s="241">
        <f t="shared" si="5"/>
        <v>0</v>
      </c>
    </row>
    <row r="22" ht="12.75" customHeight="1" spans="1:13">
      <c r="A22" s="236"/>
      <c r="B22" s="134"/>
      <c r="C22" s="135"/>
      <c r="D22" s="135"/>
      <c r="E22" s="242" t="s">
        <v>43</v>
      </c>
      <c r="F22" s="240">
        <f t="shared" si="4"/>
        <v>18225.8</v>
      </c>
      <c r="G22" s="243"/>
      <c r="H22" s="243">
        <v>1205.8</v>
      </c>
      <c r="I22" s="243">
        <v>110</v>
      </c>
      <c r="J22" s="243"/>
      <c r="K22" s="243">
        <v>16910</v>
      </c>
      <c r="L22" s="243"/>
      <c r="M22" s="243"/>
    </row>
    <row r="23" ht="12.75" customHeight="1" spans="1:13">
      <c r="A23" s="236"/>
      <c r="B23" s="134"/>
      <c r="C23" s="135"/>
      <c r="D23" s="135"/>
      <c r="E23" s="242" t="s">
        <v>4</v>
      </c>
      <c r="F23" s="240">
        <f t="shared" si="4"/>
        <v>2456.7</v>
      </c>
      <c r="G23" s="243"/>
      <c r="H23" s="243">
        <v>2422.4</v>
      </c>
      <c r="I23" s="243"/>
      <c r="J23" s="243"/>
      <c r="K23" s="243">
        <v>34.3</v>
      </c>
      <c r="L23" s="243"/>
      <c r="M23" s="243"/>
    </row>
    <row r="24" ht="12.75" customHeight="1" spans="1:13">
      <c r="A24" s="236"/>
      <c r="B24" s="134"/>
      <c r="C24" s="135"/>
      <c r="D24" s="135"/>
      <c r="E24" s="242" t="s">
        <v>6</v>
      </c>
      <c r="F24" s="240">
        <f t="shared" si="4"/>
        <v>501.87</v>
      </c>
      <c r="G24" s="243"/>
      <c r="H24" s="243">
        <v>492.37</v>
      </c>
      <c r="I24" s="243">
        <v>9.5</v>
      </c>
      <c r="J24" s="243"/>
      <c r="K24" s="243"/>
      <c r="L24" s="243"/>
      <c r="M24" s="243"/>
    </row>
    <row r="25" ht="12.75" customHeight="1" spans="1:13">
      <c r="A25" s="236"/>
      <c r="B25" s="134">
        <v>208</v>
      </c>
      <c r="C25" s="135"/>
      <c r="D25" s="135"/>
      <c r="E25" s="134" t="s">
        <v>58</v>
      </c>
      <c r="F25" s="240">
        <f t="shared" si="4"/>
        <v>5554.15</v>
      </c>
      <c r="G25" s="241">
        <f>G26</f>
        <v>4787</v>
      </c>
      <c r="H25" s="241">
        <f t="shared" ref="H25:I25" si="6">H26</f>
        <v>126.47</v>
      </c>
      <c r="I25" s="241">
        <f t="shared" si="6"/>
        <v>640.68</v>
      </c>
      <c r="J25" s="241"/>
      <c r="K25" s="241"/>
      <c r="L25" s="241"/>
      <c r="M25" s="241"/>
    </row>
    <row r="26" ht="12.75" customHeight="1" spans="1:13">
      <c r="A26" s="236"/>
      <c r="B26" s="134"/>
      <c r="C26" s="135" t="s">
        <v>117</v>
      </c>
      <c r="D26" s="135"/>
      <c r="E26" s="134" t="s">
        <v>118</v>
      </c>
      <c r="F26" s="240">
        <f>F27+F28+F31</f>
        <v>5554.15</v>
      </c>
      <c r="G26" s="240">
        <f t="shared" ref="G26:I26" si="7">G27+G28+G31</f>
        <v>4787</v>
      </c>
      <c r="H26" s="240">
        <f t="shared" si="7"/>
        <v>126.47</v>
      </c>
      <c r="I26" s="240">
        <f t="shared" si="7"/>
        <v>640.68</v>
      </c>
      <c r="J26" s="241"/>
      <c r="K26" s="241"/>
      <c r="L26" s="241"/>
      <c r="M26" s="241"/>
    </row>
    <row r="27" ht="12.75" customHeight="1" spans="1:13">
      <c r="A27" s="236"/>
      <c r="B27" s="134">
        <v>208</v>
      </c>
      <c r="C27" s="135" t="s">
        <v>119</v>
      </c>
      <c r="D27" s="135" t="s">
        <v>109</v>
      </c>
      <c r="E27" s="134" t="s">
        <v>132</v>
      </c>
      <c r="F27" s="240">
        <f t="shared" si="4"/>
        <v>767.15</v>
      </c>
      <c r="G27" s="243"/>
      <c r="H27" s="243">
        <v>126.47</v>
      </c>
      <c r="I27" s="243">
        <v>640.68</v>
      </c>
      <c r="J27" s="243"/>
      <c r="K27" s="243"/>
      <c r="L27" s="243"/>
      <c r="M27" s="243"/>
    </row>
    <row r="28" ht="12.75" customHeight="1" spans="1:13">
      <c r="A28" s="236"/>
      <c r="B28" s="134">
        <v>208</v>
      </c>
      <c r="C28" s="135" t="s">
        <v>119</v>
      </c>
      <c r="D28" s="135" t="s">
        <v>117</v>
      </c>
      <c r="E28" s="245" t="s">
        <v>121</v>
      </c>
      <c r="F28" s="240">
        <f t="shared" si="4"/>
        <v>4361.5</v>
      </c>
      <c r="G28" s="241">
        <f>G29+G30</f>
        <v>4361.5</v>
      </c>
      <c r="H28" s="241">
        <f t="shared" ref="H28:I28" si="8">H29+H30</f>
        <v>0</v>
      </c>
      <c r="I28" s="241">
        <f t="shared" si="8"/>
        <v>0</v>
      </c>
      <c r="J28" s="241"/>
      <c r="K28" s="241"/>
      <c r="L28" s="241"/>
      <c r="M28" s="241"/>
    </row>
    <row r="29" ht="12.75" customHeight="1" spans="1:13">
      <c r="A29" s="236"/>
      <c r="B29" s="134"/>
      <c r="C29" s="135"/>
      <c r="D29" s="135"/>
      <c r="E29" s="242" t="s">
        <v>43</v>
      </c>
      <c r="F29" s="240">
        <f t="shared" si="4"/>
        <v>4338.8</v>
      </c>
      <c r="G29" s="243">
        <v>4338.8</v>
      </c>
      <c r="H29" s="243"/>
      <c r="I29" s="243"/>
      <c r="J29" s="243"/>
      <c r="K29" s="243"/>
      <c r="L29" s="243"/>
      <c r="M29" s="243"/>
    </row>
    <row r="30" ht="12.75" customHeight="1" spans="1:13">
      <c r="A30" s="236"/>
      <c r="B30" s="134"/>
      <c r="C30" s="135"/>
      <c r="D30" s="135"/>
      <c r="E30" s="242" t="s">
        <v>6</v>
      </c>
      <c r="F30" s="240">
        <f t="shared" si="4"/>
        <v>22.7</v>
      </c>
      <c r="G30" s="243">
        <v>22.7</v>
      </c>
      <c r="H30" s="243"/>
      <c r="I30" s="243"/>
      <c r="J30" s="243"/>
      <c r="K30" s="243"/>
      <c r="L30" s="243"/>
      <c r="M30" s="243"/>
    </row>
    <row r="31" ht="12.75" customHeight="1" spans="1:13">
      <c r="A31" s="236"/>
      <c r="B31" s="134">
        <v>208</v>
      </c>
      <c r="C31" s="135" t="s">
        <v>119</v>
      </c>
      <c r="D31" s="135" t="s">
        <v>122</v>
      </c>
      <c r="E31" s="134" t="s">
        <v>123</v>
      </c>
      <c r="F31" s="240">
        <f t="shared" si="4"/>
        <v>425.5</v>
      </c>
      <c r="G31" s="243">
        <v>425.5</v>
      </c>
      <c r="H31" s="243"/>
      <c r="I31" s="243"/>
      <c r="J31" s="243"/>
      <c r="K31" s="243"/>
      <c r="L31" s="243"/>
      <c r="M31" s="243"/>
    </row>
    <row r="32" ht="12.75" customHeight="1" spans="1:13">
      <c r="A32" s="236"/>
      <c r="B32" s="134">
        <v>210</v>
      </c>
      <c r="C32" s="135"/>
      <c r="D32" s="135"/>
      <c r="E32" s="245" t="s">
        <v>68</v>
      </c>
      <c r="F32" s="240">
        <f t="shared" si="4"/>
        <v>3250.74</v>
      </c>
      <c r="G32" s="241">
        <f>G33</f>
        <v>3250.74</v>
      </c>
      <c r="H32" s="241">
        <f t="shared" ref="H32:I32" si="9">H33</f>
        <v>0</v>
      </c>
      <c r="I32" s="241">
        <f t="shared" si="9"/>
        <v>0</v>
      </c>
      <c r="J32" s="241"/>
      <c r="K32" s="241"/>
      <c r="L32" s="241"/>
      <c r="M32" s="241"/>
    </row>
    <row r="33" ht="12.75" customHeight="1" spans="1:13">
      <c r="A33" s="236"/>
      <c r="B33" s="134"/>
      <c r="C33" s="135" t="s">
        <v>124</v>
      </c>
      <c r="D33" s="135"/>
      <c r="E33" s="245" t="s">
        <v>70</v>
      </c>
      <c r="F33" s="240">
        <f t="shared" si="4"/>
        <v>3250.74</v>
      </c>
      <c r="G33" s="241">
        <f>G34+G35</f>
        <v>3250.74</v>
      </c>
      <c r="H33" s="241">
        <f t="shared" ref="H33:I33" si="10">H34+H35</f>
        <v>0</v>
      </c>
      <c r="I33" s="241">
        <f t="shared" si="10"/>
        <v>0</v>
      </c>
      <c r="J33" s="241"/>
      <c r="K33" s="241"/>
      <c r="L33" s="241"/>
      <c r="M33" s="241"/>
    </row>
    <row r="34" ht="12.75" customHeight="1" spans="1:13">
      <c r="A34" s="236"/>
      <c r="B34" s="134">
        <v>210</v>
      </c>
      <c r="C34" s="135" t="s">
        <v>125</v>
      </c>
      <c r="D34" s="135" t="s">
        <v>109</v>
      </c>
      <c r="E34" s="134" t="s">
        <v>71</v>
      </c>
      <c r="F34" s="240">
        <f t="shared" si="4"/>
        <v>3238.48</v>
      </c>
      <c r="G34" s="243">
        <v>3238.48</v>
      </c>
      <c r="H34" s="243"/>
      <c r="I34" s="243"/>
      <c r="J34" s="243"/>
      <c r="K34" s="243"/>
      <c r="L34" s="243"/>
      <c r="M34" s="243"/>
    </row>
    <row r="35" ht="12.75" customHeight="1" spans="1:13">
      <c r="A35" s="236"/>
      <c r="B35" s="134">
        <v>210</v>
      </c>
      <c r="C35" s="135" t="s">
        <v>125</v>
      </c>
      <c r="D35" s="135" t="s">
        <v>107</v>
      </c>
      <c r="E35" s="134" t="s">
        <v>72</v>
      </c>
      <c r="F35" s="240">
        <f t="shared" si="4"/>
        <v>12.26</v>
      </c>
      <c r="G35" s="243">
        <v>12.26</v>
      </c>
      <c r="H35" s="243"/>
      <c r="I35" s="243"/>
      <c r="J35" s="243"/>
      <c r="K35" s="243"/>
      <c r="L35" s="243"/>
      <c r="M35" s="243"/>
    </row>
    <row r="36" ht="12.75" customHeight="1" spans="1:13">
      <c r="A36" s="236"/>
      <c r="B36" s="134">
        <v>221</v>
      </c>
      <c r="C36" s="135"/>
      <c r="D36" s="135"/>
      <c r="E36" s="245" t="s">
        <v>73</v>
      </c>
      <c r="F36" s="240">
        <f t="shared" si="4"/>
        <v>3694.62</v>
      </c>
      <c r="G36" s="241">
        <f>G37</f>
        <v>3694.62</v>
      </c>
      <c r="H36" s="241"/>
      <c r="I36" s="241"/>
      <c r="J36" s="241"/>
      <c r="K36" s="241"/>
      <c r="L36" s="241"/>
      <c r="M36" s="241"/>
    </row>
    <row r="37" ht="12.75" customHeight="1" spans="1:13">
      <c r="A37" s="236"/>
      <c r="B37" s="134"/>
      <c r="C37" s="135" t="s">
        <v>107</v>
      </c>
      <c r="D37" s="135"/>
      <c r="E37" s="245" t="s">
        <v>74</v>
      </c>
      <c r="F37" s="240">
        <f t="shared" si="4"/>
        <v>3694.62</v>
      </c>
      <c r="G37" s="241">
        <f>G38</f>
        <v>3694.62</v>
      </c>
      <c r="H37" s="241"/>
      <c r="I37" s="241"/>
      <c r="J37" s="241"/>
      <c r="K37" s="241"/>
      <c r="L37" s="241"/>
      <c r="M37" s="241"/>
    </row>
    <row r="38" ht="12.75" customHeight="1" spans="1:13">
      <c r="A38" s="236"/>
      <c r="B38" s="134">
        <v>221</v>
      </c>
      <c r="C38" s="135" t="s">
        <v>108</v>
      </c>
      <c r="D38" s="135" t="s">
        <v>109</v>
      </c>
      <c r="E38" s="134" t="s">
        <v>75</v>
      </c>
      <c r="F38" s="240">
        <f t="shared" si="4"/>
        <v>3694.62</v>
      </c>
      <c r="G38" s="241">
        <f>G39+G40</f>
        <v>3694.62</v>
      </c>
      <c r="H38" s="241"/>
      <c r="I38" s="241"/>
      <c r="J38" s="241"/>
      <c r="K38" s="241"/>
      <c r="L38" s="241"/>
      <c r="M38" s="241"/>
    </row>
    <row r="39" ht="12.75" customHeight="1" spans="1:13">
      <c r="A39" s="236"/>
      <c r="B39" s="236"/>
      <c r="C39" s="236"/>
      <c r="D39" s="236"/>
      <c r="E39" s="242" t="s">
        <v>43</v>
      </c>
      <c r="F39" s="240">
        <f t="shared" si="4"/>
        <v>3678.18</v>
      </c>
      <c r="G39" s="243">
        <v>3678.18</v>
      </c>
      <c r="H39" s="243"/>
      <c r="I39" s="243"/>
      <c r="J39" s="243"/>
      <c r="K39" s="243"/>
      <c r="L39" s="243"/>
      <c r="M39" s="243"/>
    </row>
    <row r="40" ht="12.75" customHeight="1" spans="1:13">
      <c r="A40" s="236"/>
      <c r="B40" s="236"/>
      <c r="C40" s="236"/>
      <c r="D40" s="236"/>
      <c r="E40" s="242" t="s">
        <v>6</v>
      </c>
      <c r="F40" s="240">
        <f t="shared" si="4"/>
        <v>16.44</v>
      </c>
      <c r="G40" s="243">
        <v>16.44</v>
      </c>
      <c r="H40" s="243"/>
      <c r="I40" s="243"/>
      <c r="J40" s="243"/>
      <c r="K40" s="243"/>
      <c r="L40" s="243"/>
      <c r="M40" s="243"/>
    </row>
    <row r="41" spans="1:1">
      <c r="A41" t="s">
        <v>78</v>
      </c>
    </row>
  </sheetData>
  <mergeCells count="7">
    <mergeCell ref="A2:M2"/>
    <mergeCell ref="L3:M3"/>
    <mergeCell ref="L4:M4"/>
    <mergeCell ref="B5:D5"/>
    <mergeCell ref="F5:M5"/>
    <mergeCell ref="A5:A6"/>
    <mergeCell ref="E5:E6"/>
  </mergeCells>
  <pageMargins left="0.538888888888889" right="0.179166666666667" top="0.259027777777778" bottom="0.209027777777778" header="0.2" footer="0.159027777777778"/>
  <pageSetup paperSize="9" scale="94" fitToHeight="0" orientation="landscape" horizontalDpi="180" verticalDpi="18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M33"/>
  <sheetViews>
    <sheetView topLeftCell="A7" workbookViewId="0">
      <selection activeCell="I16" sqref="I16"/>
    </sheetView>
  </sheetViews>
  <sheetFormatPr defaultColWidth="9" defaultRowHeight="13.5"/>
  <cols>
    <col min="1" max="1" width="3.75" customWidth="1"/>
    <col min="5" max="5" width="33.125" customWidth="1"/>
    <col min="6" max="7" width="18.25" customWidth="1"/>
  </cols>
  <sheetData>
    <row r="2" ht="27" spans="2:13">
      <c r="B2" s="192" t="s">
        <v>156</v>
      </c>
      <c r="C2" s="192"/>
      <c r="D2" s="192"/>
      <c r="E2" s="192"/>
      <c r="F2" s="192"/>
      <c r="G2" s="192"/>
      <c r="H2" s="192"/>
      <c r="I2" s="192"/>
      <c r="J2" s="192"/>
      <c r="K2" s="192"/>
      <c r="L2" s="192"/>
      <c r="M2" s="192"/>
    </row>
    <row r="3" spans="9:13">
      <c r="I3" s="193"/>
      <c r="J3" s="193"/>
      <c r="K3" s="193"/>
      <c r="L3" s="193"/>
      <c r="M3" s="201" t="s">
        <v>157</v>
      </c>
    </row>
    <row r="4" spans="2:13">
      <c r="B4" s="50" t="s">
        <v>31</v>
      </c>
      <c r="C4" s="194"/>
      <c r="D4" s="194"/>
      <c r="E4" s="194"/>
      <c r="F4" s="231"/>
      <c r="H4" s="232"/>
      <c r="I4" s="193"/>
      <c r="J4" s="193"/>
      <c r="K4" s="193"/>
      <c r="L4" s="193"/>
      <c r="M4" s="237" t="s">
        <v>32</v>
      </c>
    </row>
    <row r="5" spans="2:13">
      <c r="B5" s="84" t="s">
        <v>102</v>
      </c>
      <c r="C5" s="84"/>
      <c r="D5" s="84"/>
      <c r="E5" s="83" t="s">
        <v>103</v>
      </c>
      <c r="F5" s="53" t="s">
        <v>137</v>
      </c>
      <c r="G5" s="53"/>
      <c r="H5" s="53"/>
      <c r="I5" s="53"/>
      <c r="J5" s="53"/>
      <c r="K5" s="53"/>
      <c r="L5" s="53"/>
      <c r="M5" s="53"/>
    </row>
    <row r="6" spans="2:13">
      <c r="B6" s="84" t="s">
        <v>104</v>
      </c>
      <c r="C6" s="84" t="s">
        <v>105</v>
      </c>
      <c r="D6" s="84" t="s">
        <v>106</v>
      </c>
      <c r="E6" s="83"/>
      <c r="F6" s="53" t="s">
        <v>38</v>
      </c>
      <c r="G6" s="53" t="s">
        <v>37</v>
      </c>
      <c r="H6" s="53"/>
      <c r="I6" s="53" t="s">
        <v>84</v>
      </c>
      <c r="J6" s="53" t="s">
        <v>85</v>
      </c>
      <c r="K6" s="53" t="s">
        <v>158</v>
      </c>
      <c r="L6" s="53" t="s">
        <v>159</v>
      </c>
      <c r="M6" s="53" t="s">
        <v>59</v>
      </c>
    </row>
    <row r="7" ht="48" spans="2:13">
      <c r="B7" s="84"/>
      <c r="C7" s="84"/>
      <c r="D7" s="84"/>
      <c r="E7" s="83"/>
      <c r="F7" s="53"/>
      <c r="G7" s="108" t="s">
        <v>39</v>
      </c>
      <c r="H7" s="53" t="s">
        <v>93</v>
      </c>
      <c r="I7" s="53"/>
      <c r="J7" s="53"/>
      <c r="K7" s="53"/>
      <c r="L7" s="53"/>
      <c r="M7" s="53"/>
    </row>
    <row r="8" ht="18.75" customHeight="1" spans="2:13">
      <c r="B8" s="134"/>
      <c r="C8" s="135"/>
      <c r="D8" s="135"/>
      <c r="E8" s="134" t="s">
        <v>38</v>
      </c>
      <c r="F8" s="233">
        <f>G8+I8+J8+K8+L8+M8</f>
        <v>55721.57</v>
      </c>
      <c r="G8" s="234">
        <f>G9+G18+G25+G29</f>
        <v>55721.57</v>
      </c>
      <c r="H8" s="69"/>
      <c r="I8" s="69"/>
      <c r="J8" s="69"/>
      <c r="K8" s="69"/>
      <c r="L8" s="69"/>
      <c r="M8" s="69"/>
    </row>
    <row r="9" ht="18.75" customHeight="1" spans="2:13">
      <c r="B9" s="134">
        <v>204</v>
      </c>
      <c r="C9" s="135"/>
      <c r="D9" s="135"/>
      <c r="E9" s="134" t="s">
        <v>40</v>
      </c>
      <c r="F9" s="233">
        <f t="shared" ref="F9:F33" si="0">G9+I9+J9+K9+L9+M9</f>
        <v>43222.06</v>
      </c>
      <c r="G9" s="234">
        <f>G10</f>
        <v>43222.06</v>
      </c>
      <c r="H9" s="69"/>
      <c r="I9" s="69"/>
      <c r="J9" s="69"/>
      <c r="K9" s="69"/>
      <c r="L9" s="69"/>
      <c r="M9" s="69"/>
    </row>
    <row r="10" ht="18.75" customHeight="1" spans="2:13">
      <c r="B10" s="134"/>
      <c r="C10" s="135" t="s">
        <v>107</v>
      </c>
      <c r="D10" s="135"/>
      <c r="E10" s="134" t="s">
        <v>42</v>
      </c>
      <c r="F10" s="233">
        <f t="shared" si="0"/>
        <v>43222.06</v>
      </c>
      <c r="G10" s="234">
        <f>G11+G17</f>
        <v>43222.06</v>
      </c>
      <c r="H10" s="69"/>
      <c r="I10" s="69"/>
      <c r="J10" s="69"/>
      <c r="K10" s="69"/>
      <c r="L10" s="69"/>
      <c r="M10" s="69"/>
    </row>
    <row r="11" ht="18.75" customHeight="1" spans="2:13">
      <c r="B11" s="134">
        <v>204</v>
      </c>
      <c r="C11" s="135" t="s">
        <v>108</v>
      </c>
      <c r="D11" s="135" t="s">
        <v>109</v>
      </c>
      <c r="E11" s="134" t="s">
        <v>44</v>
      </c>
      <c r="F11" s="233">
        <f t="shared" si="0"/>
        <v>43025.6</v>
      </c>
      <c r="G11" s="235">
        <f>SUM(G12:G16)</f>
        <v>43025.6</v>
      </c>
      <c r="H11" s="69"/>
      <c r="I11" s="69"/>
      <c r="J11" s="69"/>
      <c r="K11" s="69"/>
      <c r="L11" s="69"/>
      <c r="M11" s="69"/>
    </row>
    <row r="12" ht="18.75" customHeight="1" spans="2:13">
      <c r="B12" s="134"/>
      <c r="C12" s="135"/>
      <c r="D12" s="135"/>
      <c r="E12" s="91" t="s">
        <v>43</v>
      </c>
      <c r="F12" s="233">
        <f t="shared" si="0"/>
        <v>41519.18</v>
      </c>
      <c r="G12" s="235">
        <v>41519.18</v>
      </c>
      <c r="H12" s="69"/>
      <c r="I12" s="69"/>
      <c r="J12" s="69"/>
      <c r="K12" s="69"/>
      <c r="L12" s="69"/>
      <c r="M12" s="69"/>
    </row>
    <row r="13" ht="18.75" customHeight="1" spans="2:13">
      <c r="B13" s="134"/>
      <c r="C13" s="135"/>
      <c r="D13" s="135"/>
      <c r="E13" s="91" t="s">
        <v>4</v>
      </c>
      <c r="F13" s="233">
        <f t="shared" si="0"/>
        <v>1139.91</v>
      </c>
      <c r="G13" s="235">
        <v>1139.91</v>
      </c>
      <c r="H13" s="69"/>
      <c r="I13" s="69"/>
      <c r="J13" s="69"/>
      <c r="K13" s="69"/>
      <c r="L13" s="69"/>
      <c r="M13" s="69"/>
    </row>
    <row r="14" ht="18.75" customHeight="1" spans="2:13">
      <c r="B14" s="134"/>
      <c r="C14" s="135"/>
      <c r="D14" s="135"/>
      <c r="E14" s="91" t="s">
        <v>5</v>
      </c>
      <c r="F14" s="233">
        <f t="shared" si="0"/>
        <v>366.51</v>
      </c>
      <c r="G14" s="235">
        <v>366.51</v>
      </c>
      <c r="H14" s="69"/>
      <c r="I14" s="69"/>
      <c r="J14" s="69"/>
      <c r="K14" s="69"/>
      <c r="L14" s="69"/>
      <c r="M14" s="69"/>
    </row>
    <row r="15" ht="18.75" customHeight="1" spans="2:13">
      <c r="B15" s="134"/>
      <c r="C15" s="135"/>
      <c r="D15" s="135"/>
      <c r="E15" s="91" t="s">
        <v>6</v>
      </c>
      <c r="F15" s="233">
        <f t="shared" si="0"/>
        <v>0</v>
      </c>
      <c r="G15" s="235"/>
      <c r="H15" s="69"/>
      <c r="I15" s="69"/>
      <c r="J15" s="69"/>
      <c r="K15" s="69"/>
      <c r="L15" s="69"/>
      <c r="M15" s="69"/>
    </row>
    <row r="16" ht="18.75" customHeight="1" spans="2:13">
      <c r="B16" s="134"/>
      <c r="C16" s="135"/>
      <c r="D16" s="135"/>
      <c r="E16" s="91" t="s">
        <v>7</v>
      </c>
      <c r="F16" s="233">
        <f t="shared" si="0"/>
        <v>0</v>
      </c>
      <c r="G16" s="235"/>
      <c r="H16" s="69"/>
      <c r="I16" s="69"/>
      <c r="J16" s="69"/>
      <c r="K16" s="69"/>
      <c r="L16" s="69"/>
      <c r="M16" s="69"/>
    </row>
    <row r="17" ht="18.75" customHeight="1" spans="2:13">
      <c r="B17" s="134">
        <v>204</v>
      </c>
      <c r="C17" s="135" t="s">
        <v>108</v>
      </c>
      <c r="D17" s="135" t="s">
        <v>115</v>
      </c>
      <c r="E17" s="134" t="s">
        <v>160</v>
      </c>
      <c r="F17" s="233">
        <f t="shared" si="0"/>
        <v>196.46</v>
      </c>
      <c r="G17" s="235">
        <v>196.46</v>
      </c>
      <c r="H17" s="69"/>
      <c r="I17" s="69"/>
      <c r="J17" s="69"/>
      <c r="K17" s="69"/>
      <c r="L17" s="69"/>
      <c r="M17" s="69"/>
    </row>
    <row r="18" ht="18.75" customHeight="1" spans="2:13">
      <c r="B18" s="134">
        <v>208</v>
      </c>
      <c r="C18" s="135"/>
      <c r="D18" s="135"/>
      <c r="E18" s="134" t="s">
        <v>58</v>
      </c>
      <c r="F18" s="233">
        <f t="shared" si="0"/>
        <v>5554.15</v>
      </c>
      <c r="G18" s="233">
        <f>G19</f>
        <v>5554.15</v>
      </c>
      <c r="H18" s="69"/>
      <c r="I18" s="69"/>
      <c r="J18" s="69"/>
      <c r="K18" s="69"/>
      <c r="L18" s="69"/>
      <c r="M18" s="69"/>
    </row>
    <row r="19" ht="18.75" customHeight="1" spans="2:13">
      <c r="B19" s="134"/>
      <c r="C19" s="135" t="s">
        <v>117</v>
      </c>
      <c r="D19" s="135"/>
      <c r="E19" s="134" t="s">
        <v>118</v>
      </c>
      <c r="F19" s="233">
        <f t="shared" si="0"/>
        <v>5554.15</v>
      </c>
      <c r="G19" s="233">
        <f>G20+G21+G24</f>
        <v>5554.15</v>
      </c>
      <c r="H19" s="69"/>
      <c r="I19" s="69"/>
      <c r="J19" s="69"/>
      <c r="K19" s="69"/>
      <c r="L19" s="69"/>
      <c r="M19" s="69"/>
    </row>
    <row r="20" ht="18.75" customHeight="1" spans="2:13">
      <c r="B20" s="134">
        <v>208</v>
      </c>
      <c r="C20" s="135" t="s">
        <v>119</v>
      </c>
      <c r="D20" s="135" t="s">
        <v>109</v>
      </c>
      <c r="E20" s="134" t="s">
        <v>161</v>
      </c>
      <c r="F20" s="233">
        <f t="shared" si="0"/>
        <v>767.15</v>
      </c>
      <c r="G20" s="235">
        <v>767.15</v>
      </c>
      <c r="H20" s="69"/>
      <c r="I20" s="69"/>
      <c r="J20" s="69"/>
      <c r="K20" s="69"/>
      <c r="L20" s="69"/>
      <c r="M20" s="69"/>
    </row>
    <row r="21" ht="18.75" customHeight="1" spans="2:13">
      <c r="B21" s="134">
        <v>208</v>
      </c>
      <c r="C21" s="135" t="s">
        <v>119</v>
      </c>
      <c r="D21" s="135" t="s">
        <v>117</v>
      </c>
      <c r="E21" s="134" t="s">
        <v>121</v>
      </c>
      <c r="F21" s="233">
        <f t="shared" si="0"/>
        <v>4361.5</v>
      </c>
      <c r="G21" s="235">
        <f>G22+G23</f>
        <v>4361.5</v>
      </c>
      <c r="H21" s="69"/>
      <c r="I21" s="69"/>
      <c r="J21" s="69"/>
      <c r="K21" s="69"/>
      <c r="L21" s="69"/>
      <c r="M21" s="69"/>
    </row>
    <row r="22" ht="18.75" customHeight="1" spans="2:13">
      <c r="B22" s="134"/>
      <c r="C22" s="135"/>
      <c r="D22" s="135"/>
      <c r="E22" s="91" t="s">
        <v>43</v>
      </c>
      <c r="F22" s="233">
        <f t="shared" si="0"/>
        <v>4338.8</v>
      </c>
      <c r="G22" s="235">
        <v>4338.8</v>
      </c>
      <c r="H22" s="69"/>
      <c r="I22" s="69"/>
      <c r="J22" s="69"/>
      <c r="K22" s="69"/>
      <c r="L22" s="69"/>
      <c r="M22" s="69"/>
    </row>
    <row r="23" ht="18.75" customHeight="1" spans="2:13">
      <c r="B23" s="134"/>
      <c r="C23" s="135"/>
      <c r="D23" s="135"/>
      <c r="E23" s="91" t="s">
        <v>6</v>
      </c>
      <c r="F23" s="233">
        <f t="shared" si="0"/>
        <v>22.7</v>
      </c>
      <c r="G23" s="235">
        <v>22.7</v>
      </c>
      <c r="H23" s="69"/>
      <c r="I23" s="69"/>
      <c r="J23" s="69"/>
      <c r="K23" s="69"/>
      <c r="L23" s="69"/>
      <c r="M23" s="69"/>
    </row>
    <row r="24" ht="18.75" customHeight="1" spans="2:13">
      <c r="B24" s="134">
        <v>208</v>
      </c>
      <c r="C24" s="135" t="s">
        <v>119</v>
      </c>
      <c r="D24" s="135" t="s">
        <v>122</v>
      </c>
      <c r="E24" s="134" t="s">
        <v>123</v>
      </c>
      <c r="F24" s="233">
        <f t="shared" si="0"/>
        <v>425.5</v>
      </c>
      <c r="G24" s="235">
        <v>425.5</v>
      </c>
      <c r="H24" s="69"/>
      <c r="I24" s="69"/>
      <c r="J24" s="69"/>
      <c r="K24" s="69"/>
      <c r="L24" s="69"/>
      <c r="M24" s="69"/>
    </row>
    <row r="25" ht="18.75" customHeight="1" spans="2:13">
      <c r="B25" s="134">
        <v>210</v>
      </c>
      <c r="C25" s="135"/>
      <c r="D25" s="135"/>
      <c r="E25" s="134" t="s">
        <v>68</v>
      </c>
      <c r="F25" s="233">
        <f t="shared" si="0"/>
        <v>3250.74</v>
      </c>
      <c r="G25" s="233">
        <f>G26</f>
        <v>3250.74</v>
      </c>
      <c r="H25" s="69"/>
      <c r="I25" s="69"/>
      <c r="J25" s="69"/>
      <c r="K25" s="69"/>
      <c r="L25" s="69"/>
      <c r="M25" s="69"/>
    </row>
    <row r="26" ht="18.75" customHeight="1" spans="2:13">
      <c r="B26" s="134"/>
      <c r="C26" s="135" t="s">
        <v>124</v>
      </c>
      <c r="D26" s="135"/>
      <c r="E26" s="134" t="s">
        <v>70</v>
      </c>
      <c r="F26" s="233">
        <f t="shared" si="0"/>
        <v>3250.74</v>
      </c>
      <c r="G26" s="233">
        <f>G27+G28</f>
        <v>3250.74</v>
      </c>
      <c r="H26" s="69"/>
      <c r="I26" s="69"/>
      <c r="J26" s="69"/>
      <c r="K26" s="69"/>
      <c r="L26" s="69"/>
      <c r="M26" s="69"/>
    </row>
    <row r="27" ht="18.75" customHeight="1" spans="2:13">
      <c r="B27" s="134">
        <v>210</v>
      </c>
      <c r="C27" s="135" t="s">
        <v>125</v>
      </c>
      <c r="D27" s="135" t="s">
        <v>109</v>
      </c>
      <c r="E27" s="134" t="s">
        <v>71</v>
      </c>
      <c r="F27" s="233">
        <f t="shared" si="0"/>
        <v>3238.48</v>
      </c>
      <c r="G27" s="235">
        <v>3238.48</v>
      </c>
      <c r="H27" s="69"/>
      <c r="I27" s="69"/>
      <c r="J27" s="69"/>
      <c r="K27" s="69"/>
      <c r="L27" s="69"/>
      <c r="M27" s="69"/>
    </row>
    <row r="28" ht="18.75" customHeight="1" spans="2:13">
      <c r="B28" s="134">
        <v>210</v>
      </c>
      <c r="C28" s="135" t="s">
        <v>125</v>
      </c>
      <c r="D28" s="135" t="s">
        <v>107</v>
      </c>
      <c r="E28" s="134" t="s">
        <v>72</v>
      </c>
      <c r="F28" s="233">
        <f t="shared" si="0"/>
        <v>12.26</v>
      </c>
      <c r="G28" s="235">
        <v>12.26</v>
      </c>
      <c r="H28" s="69"/>
      <c r="I28" s="69"/>
      <c r="J28" s="69"/>
      <c r="K28" s="69"/>
      <c r="L28" s="69"/>
      <c r="M28" s="69"/>
    </row>
    <row r="29" ht="18.75" customHeight="1" spans="2:13">
      <c r="B29" s="134">
        <v>221</v>
      </c>
      <c r="C29" s="135"/>
      <c r="D29" s="135"/>
      <c r="E29" s="134" t="s">
        <v>73</v>
      </c>
      <c r="F29" s="233">
        <f t="shared" si="0"/>
        <v>3694.62</v>
      </c>
      <c r="G29" s="233">
        <f>G30</f>
        <v>3694.62</v>
      </c>
      <c r="H29" s="69"/>
      <c r="I29" s="69"/>
      <c r="J29" s="69"/>
      <c r="K29" s="69"/>
      <c r="L29" s="69"/>
      <c r="M29" s="69"/>
    </row>
    <row r="30" ht="18.75" customHeight="1" spans="2:13">
      <c r="B30" s="134"/>
      <c r="C30" s="135" t="s">
        <v>107</v>
      </c>
      <c r="D30" s="135"/>
      <c r="E30" s="134" t="s">
        <v>74</v>
      </c>
      <c r="F30" s="233">
        <f t="shared" si="0"/>
        <v>3694.62</v>
      </c>
      <c r="G30" s="233">
        <f>G31</f>
        <v>3694.62</v>
      </c>
      <c r="H30" s="69"/>
      <c r="I30" s="69"/>
      <c r="J30" s="69"/>
      <c r="K30" s="69"/>
      <c r="L30" s="69"/>
      <c r="M30" s="69"/>
    </row>
    <row r="31" ht="18.75" customHeight="1" spans="2:13">
      <c r="B31" s="134">
        <v>221</v>
      </c>
      <c r="C31" s="135" t="s">
        <v>108</v>
      </c>
      <c r="D31" s="135" t="s">
        <v>109</v>
      </c>
      <c r="E31" s="134" t="s">
        <v>75</v>
      </c>
      <c r="F31" s="233">
        <f t="shared" si="0"/>
        <v>3694.62</v>
      </c>
      <c r="G31" s="235">
        <f>G32+G33</f>
        <v>3694.62</v>
      </c>
      <c r="H31" s="69"/>
      <c r="I31" s="69"/>
      <c r="J31" s="69"/>
      <c r="K31" s="69"/>
      <c r="L31" s="69"/>
      <c r="M31" s="69"/>
    </row>
    <row r="32" ht="18.75" customHeight="1" spans="2:13">
      <c r="B32" s="69"/>
      <c r="C32" s="69"/>
      <c r="D32" s="69"/>
      <c r="E32" s="91" t="s">
        <v>43</v>
      </c>
      <c r="F32" s="233">
        <f t="shared" si="0"/>
        <v>3678.18</v>
      </c>
      <c r="G32" s="236">
        <v>3678.18</v>
      </c>
      <c r="H32" s="69"/>
      <c r="I32" s="69"/>
      <c r="J32" s="69"/>
      <c r="K32" s="69"/>
      <c r="L32" s="69"/>
      <c r="M32" s="69"/>
    </row>
    <row r="33" ht="18.75" customHeight="1" spans="2:13">
      <c r="B33" s="69"/>
      <c r="C33" s="69"/>
      <c r="D33" s="69"/>
      <c r="E33" s="91" t="s">
        <v>6</v>
      </c>
      <c r="F33" s="233">
        <f t="shared" si="0"/>
        <v>16.44</v>
      </c>
      <c r="G33" s="236">
        <v>16.44</v>
      </c>
      <c r="H33" s="69"/>
      <c r="I33" s="69"/>
      <c r="J33" s="69"/>
      <c r="K33" s="69"/>
      <c r="L33" s="69"/>
      <c r="M33" s="69"/>
    </row>
  </sheetData>
  <mergeCells count="14">
    <mergeCell ref="B2:M2"/>
    <mergeCell ref="B5:D5"/>
    <mergeCell ref="F5:M5"/>
    <mergeCell ref="G6:H6"/>
    <mergeCell ref="B6:B7"/>
    <mergeCell ref="C6:C7"/>
    <mergeCell ref="D6:D7"/>
    <mergeCell ref="E5:E7"/>
    <mergeCell ref="F6:F7"/>
    <mergeCell ref="I6:I7"/>
    <mergeCell ref="J6:J7"/>
    <mergeCell ref="K6:K7"/>
    <mergeCell ref="L6:L7"/>
    <mergeCell ref="M6:M7"/>
  </mergeCells>
  <pageMargins left="1.21875" right="0.179166666666667" top="0.479166666666667" bottom="0.509027777777778" header="0.313888888888889" footer="0.313888888888889"/>
  <pageSetup paperSize="9" scale="82" fitToWidth="0" orientation="landscape" horizontalDpi="180" verticalDpi="18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P70"/>
  <sheetViews>
    <sheetView topLeftCell="B40" workbookViewId="0">
      <selection activeCell="G21" sqref="G21"/>
    </sheetView>
  </sheetViews>
  <sheetFormatPr defaultColWidth="9" defaultRowHeight="13.5"/>
  <cols>
    <col min="1" max="2" width="5" customWidth="1"/>
    <col min="3" max="3" width="34.75" customWidth="1"/>
    <col min="4" max="16" width="17" customWidth="1"/>
  </cols>
  <sheetData>
    <row r="2" ht="22.5" spans="1:16">
      <c r="A2" s="96" t="s">
        <v>162</v>
      </c>
      <c r="B2" s="96"/>
      <c r="C2" s="96"/>
      <c r="D2" s="96"/>
      <c r="E2" s="96"/>
      <c r="F2" s="96"/>
      <c r="G2" s="96"/>
      <c r="H2" s="96"/>
      <c r="I2" s="96"/>
      <c r="J2" s="96"/>
      <c r="K2" s="96"/>
      <c r="L2" s="96"/>
      <c r="M2" s="96"/>
      <c r="N2" s="96"/>
      <c r="O2" s="96"/>
      <c r="P2" s="96"/>
    </row>
    <row r="3" ht="15.75" customHeight="1" spans="1:12">
      <c r="A3" s="96"/>
      <c r="B3" s="96"/>
      <c r="C3" s="96"/>
      <c r="D3" s="96"/>
      <c r="L3" s="201" t="s">
        <v>163</v>
      </c>
    </row>
    <row r="4" spans="1:12">
      <c r="A4" s="50" t="s">
        <v>31</v>
      </c>
      <c r="B4" s="50"/>
      <c r="C4" s="78"/>
      <c r="D4" s="78"/>
      <c r="E4" s="193"/>
      <c r="F4" s="193"/>
      <c r="G4" s="193"/>
      <c r="H4" s="193"/>
      <c r="I4" s="193"/>
      <c r="J4" s="193"/>
      <c r="K4" s="193"/>
      <c r="L4" s="201" t="s">
        <v>32</v>
      </c>
    </row>
    <row r="5" spans="1:16">
      <c r="A5" s="214" t="s">
        <v>102</v>
      </c>
      <c r="B5" s="214"/>
      <c r="C5" s="83" t="s">
        <v>103</v>
      </c>
      <c r="D5" s="215" t="s">
        <v>164</v>
      </c>
      <c r="E5" s="216"/>
      <c r="F5" s="216"/>
      <c r="G5" s="216"/>
      <c r="H5" s="216"/>
      <c r="I5" s="216"/>
      <c r="J5" s="216"/>
      <c r="K5" s="216"/>
      <c r="L5" s="216"/>
      <c r="M5" s="216"/>
      <c r="N5" s="216"/>
      <c r="O5" s="216"/>
      <c r="P5" s="227"/>
    </row>
    <row r="6" spans="1:16">
      <c r="A6" s="214" t="s">
        <v>104</v>
      </c>
      <c r="B6" s="214" t="s">
        <v>105</v>
      </c>
      <c r="C6" s="83"/>
      <c r="D6" s="217" t="s">
        <v>38</v>
      </c>
      <c r="E6" s="217" t="s">
        <v>165</v>
      </c>
      <c r="F6" s="83" t="s">
        <v>166</v>
      </c>
      <c r="G6" s="83" t="s">
        <v>167</v>
      </c>
      <c r="H6" s="83" t="s">
        <v>168</v>
      </c>
      <c r="I6" s="83" t="s">
        <v>6</v>
      </c>
      <c r="J6" s="83" t="s">
        <v>7</v>
      </c>
      <c r="K6" s="217" t="s">
        <v>169</v>
      </c>
      <c r="L6" s="83" t="s">
        <v>166</v>
      </c>
      <c r="M6" s="83" t="s">
        <v>167</v>
      </c>
      <c r="N6" s="83" t="s">
        <v>168</v>
      </c>
      <c r="O6" s="83" t="s">
        <v>6</v>
      </c>
      <c r="P6" s="83" t="s">
        <v>7</v>
      </c>
    </row>
    <row r="7" spans="1:16">
      <c r="A7" s="214"/>
      <c r="B7" s="214"/>
      <c r="C7" s="83" t="s">
        <v>170</v>
      </c>
      <c r="D7" s="218">
        <f>E7+K7</f>
        <v>55721.57</v>
      </c>
      <c r="E7" s="218">
        <f>F7+G7+H7+I7</f>
        <v>48462.66</v>
      </c>
      <c r="F7" s="218">
        <f>F8+F53</f>
        <v>48099.08</v>
      </c>
      <c r="G7" s="218">
        <f>G8+G53</f>
        <v>126</v>
      </c>
      <c r="H7" s="218">
        <f>H8+H53</f>
        <v>34.42</v>
      </c>
      <c r="I7" s="218">
        <f>I8+I53</f>
        <v>203.16</v>
      </c>
      <c r="J7" s="218">
        <f>J8+J53</f>
        <v>0</v>
      </c>
      <c r="K7" s="218">
        <f>K26</f>
        <v>7258.91</v>
      </c>
      <c r="L7" s="218">
        <f t="shared" ref="L7:O7" si="0">L26</f>
        <v>5868.21</v>
      </c>
      <c r="M7" s="218">
        <f t="shared" si="0"/>
        <v>1013.91</v>
      </c>
      <c r="N7" s="218">
        <f t="shared" si="0"/>
        <v>332.09</v>
      </c>
      <c r="O7" s="218">
        <f t="shared" si="0"/>
        <v>44.7</v>
      </c>
      <c r="P7" s="218">
        <f t="shared" ref="P7" si="1">P26</f>
        <v>0</v>
      </c>
    </row>
    <row r="8" spans="1:16">
      <c r="A8" s="219">
        <v>301</v>
      </c>
      <c r="B8" s="219"/>
      <c r="C8" s="220" t="s">
        <v>96</v>
      </c>
      <c r="D8" s="218">
        <f t="shared" ref="D8:D52" si="2">E8+K8</f>
        <v>47768.83</v>
      </c>
      <c r="E8" s="218">
        <f>SUM(E9:E25)</f>
        <v>47768.83</v>
      </c>
      <c r="F8" s="218">
        <f t="shared" ref="F8:I8" si="3">SUM(F9:F25)</f>
        <v>47405.28</v>
      </c>
      <c r="G8" s="218">
        <f t="shared" si="3"/>
        <v>126</v>
      </c>
      <c r="H8" s="218">
        <f t="shared" si="3"/>
        <v>34.42</v>
      </c>
      <c r="I8" s="218">
        <f t="shared" si="3"/>
        <v>203.13</v>
      </c>
      <c r="J8" s="218">
        <f t="shared" ref="J8" si="4">SUM(J9:J25)</f>
        <v>0</v>
      </c>
      <c r="K8" s="218"/>
      <c r="L8" s="218"/>
      <c r="M8" s="218"/>
      <c r="N8" s="218"/>
      <c r="O8" s="218"/>
      <c r="P8" s="218"/>
    </row>
    <row r="9" spans="1:16">
      <c r="A9" s="219"/>
      <c r="B9" s="219" t="s">
        <v>109</v>
      </c>
      <c r="C9" s="220" t="s">
        <v>171</v>
      </c>
      <c r="D9" s="218">
        <f t="shared" si="2"/>
        <v>13859.43</v>
      </c>
      <c r="E9" s="218">
        <f>F9+G9+H9+I9+J9</f>
        <v>13859.43</v>
      </c>
      <c r="F9" s="87">
        <v>13776.24</v>
      </c>
      <c r="G9" s="87"/>
      <c r="H9" s="87"/>
      <c r="I9" s="87">
        <v>83.19</v>
      </c>
      <c r="J9" s="87"/>
      <c r="K9" s="218"/>
      <c r="L9" s="87"/>
      <c r="M9" s="87"/>
      <c r="N9" s="87"/>
      <c r="O9" s="87"/>
      <c r="P9" s="87"/>
    </row>
    <row r="10" spans="1:16">
      <c r="A10" s="219"/>
      <c r="B10" s="219" t="s">
        <v>107</v>
      </c>
      <c r="C10" s="220" t="s">
        <v>172</v>
      </c>
      <c r="D10" s="218">
        <f t="shared" si="2"/>
        <v>16923.66</v>
      </c>
      <c r="E10" s="218">
        <f t="shared" ref="E10:E25" si="5">F10+G10+H10+I10+J10</f>
        <v>16923.66</v>
      </c>
      <c r="F10" s="87">
        <v>16869.89</v>
      </c>
      <c r="G10" s="87"/>
      <c r="H10" s="87"/>
      <c r="I10" s="87">
        <v>53.77</v>
      </c>
      <c r="J10" s="87"/>
      <c r="K10" s="218"/>
      <c r="L10" s="87"/>
      <c r="M10" s="87"/>
      <c r="N10" s="87"/>
      <c r="O10" s="87"/>
      <c r="P10" s="87"/>
    </row>
    <row r="11" spans="1:16">
      <c r="A11" s="219"/>
      <c r="B11" s="219"/>
      <c r="C11" s="220" t="s">
        <v>173</v>
      </c>
      <c r="D11" s="218"/>
      <c r="E11" s="218">
        <f t="shared" si="5"/>
        <v>896.3</v>
      </c>
      <c r="F11" s="87">
        <v>729.47</v>
      </c>
      <c r="G11" s="87">
        <v>126</v>
      </c>
      <c r="H11" s="87">
        <v>34.42</v>
      </c>
      <c r="I11" s="87">
        <v>6.41</v>
      </c>
      <c r="J11" s="87"/>
      <c r="K11" s="218"/>
      <c r="L11" s="87"/>
      <c r="M11" s="87"/>
      <c r="N11" s="87"/>
      <c r="O11" s="87"/>
      <c r="P11" s="87"/>
    </row>
    <row r="12" spans="1:16">
      <c r="A12" s="219"/>
      <c r="B12" s="219" t="s">
        <v>174</v>
      </c>
      <c r="C12" s="220" t="s">
        <v>175</v>
      </c>
      <c r="D12" s="218">
        <f t="shared" si="2"/>
        <v>1154.96</v>
      </c>
      <c r="E12" s="218">
        <f t="shared" si="5"/>
        <v>1154.96</v>
      </c>
      <c r="F12" s="87">
        <v>1148.02</v>
      </c>
      <c r="G12" s="87"/>
      <c r="H12" s="87"/>
      <c r="I12" s="87">
        <v>6.94</v>
      </c>
      <c r="J12" s="87"/>
      <c r="K12" s="218"/>
      <c r="L12" s="87"/>
      <c r="M12" s="87"/>
      <c r="N12" s="87"/>
      <c r="O12" s="87"/>
      <c r="P12" s="87"/>
    </row>
    <row r="13" spans="1:16">
      <c r="A13" s="219"/>
      <c r="B13" s="219" t="s">
        <v>122</v>
      </c>
      <c r="C13" s="220" t="s">
        <v>176</v>
      </c>
      <c r="D13" s="218">
        <f t="shared" si="2"/>
        <v>0</v>
      </c>
      <c r="E13" s="218">
        <f t="shared" si="5"/>
        <v>0</v>
      </c>
      <c r="F13" s="87"/>
      <c r="G13" s="87"/>
      <c r="H13" s="87"/>
      <c r="I13" s="87"/>
      <c r="J13" s="87"/>
      <c r="K13" s="218"/>
      <c r="L13" s="87"/>
      <c r="M13" s="87"/>
      <c r="N13" s="87"/>
      <c r="O13" s="87"/>
      <c r="P13" s="87"/>
    </row>
    <row r="14" spans="1:16">
      <c r="A14" s="219"/>
      <c r="B14" s="219" t="s">
        <v>177</v>
      </c>
      <c r="C14" s="220" t="s">
        <v>178</v>
      </c>
      <c r="D14" s="218">
        <f t="shared" si="2"/>
        <v>0</v>
      </c>
      <c r="E14" s="218">
        <f t="shared" si="5"/>
        <v>0</v>
      </c>
      <c r="F14" s="87"/>
      <c r="G14" s="87"/>
      <c r="H14" s="87"/>
      <c r="I14" s="87"/>
      <c r="J14" s="87"/>
      <c r="K14" s="218"/>
      <c r="L14" s="87"/>
      <c r="M14" s="87"/>
      <c r="N14" s="87"/>
      <c r="O14" s="87"/>
      <c r="P14" s="87"/>
    </row>
    <row r="15" spans="1:16">
      <c r="A15" s="219"/>
      <c r="B15" s="219"/>
      <c r="C15" s="220" t="s">
        <v>179</v>
      </c>
      <c r="D15" s="218"/>
      <c r="E15" s="218">
        <f t="shared" si="5"/>
        <v>0.79</v>
      </c>
      <c r="F15" s="87"/>
      <c r="G15" s="87"/>
      <c r="H15" s="87"/>
      <c r="I15" s="87">
        <v>0.79</v>
      </c>
      <c r="J15" s="87"/>
      <c r="K15" s="218"/>
      <c r="L15" s="87"/>
      <c r="M15" s="87"/>
      <c r="N15" s="87"/>
      <c r="O15" s="87"/>
      <c r="P15" s="87"/>
    </row>
    <row r="16" spans="1:16">
      <c r="A16" s="219"/>
      <c r="B16" s="219"/>
      <c r="C16" s="220" t="s">
        <v>180</v>
      </c>
      <c r="D16" s="218"/>
      <c r="E16" s="218">
        <f t="shared" si="5"/>
        <v>0.63</v>
      </c>
      <c r="F16" s="87"/>
      <c r="G16" s="87"/>
      <c r="H16" s="87"/>
      <c r="I16" s="87">
        <v>0.63</v>
      </c>
      <c r="J16" s="87"/>
      <c r="K16" s="218"/>
      <c r="L16" s="87"/>
      <c r="M16" s="87"/>
      <c r="N16" s="87"/>
      <c r="O16" s="87"/>
      <c r="P16" s="87"/>
    </row>
    <row r="17" spans="1:16">
      <c r="A17" s="219"/>
      <c r="B17" s="219" t="s">
        <v>181</v>
      </c>
      <c r="C17" s="220" t="s">
        <v>182</v>
      </c>
      <c r="D17" s="218">
        <f t="shared" si="2"/>
        <v>4361.5</v>
      </c>
      <c r="E17" s="218">
        <f t="shared" si="5"/>
        <v>4361.5</v>
      </c>
      <c r="F17" s="87">
        <v>4338.8</v>
      </c>
      <c r="G17" s="87"/>
      <c r="H17" s="87"/>
      <c r="I17" s="87">
        <v>22.7</v>
      </c>
      <c r="J17" s="87"/>
      <c r="K17" s="218"/>
      <c r="L17" s="87"/>
      <c r="M17" s="87"/>
      <c r="N17" s="87"/>
      <c r="O17" s="87"/>
      <c r="P17" s="87"/>
    </row>
    <row r="18" spans="1:16">
      <c r="A18" s="219"/>
      <c r="B18" s="219" t="s">
        <v>183</v>
      </c>
      <c r="C18" s="220" t="s">
        <v>184</v>
      </c>
      <c r="D18" s="218">
        <f t="shared" si="2"/>
        <v>425.5</v>
      </c>
      <c r="E18" s="218">
        <f t="shared" si="5"/>
        <v>425.5</v>
      </c>
      <c r="F18" s="87">
        <v>425.5</v>
      </c>
      <c r="G18" s="87"/>
      <c r="H18" s="87"/>
      <c r="I18" s="87"/>
      <c r="J18" s="87"/>
      <c r="K18" s="218"/>
      <c r="L18" s="87"/>
      <c r="M18" s="87"/>
      <c r="N18" s="87"/>
      <c r="O18" s="87"/>
      <c r="P18" s="87"/>
    </row>
    <row r="19" spans="1:16">
      <c r="A19" s="219"/>
      <c r="B19" s="219" t="s">
        <v>185</v>
      </c>
      <c r="C19" s="220" t="s">
        <v>186</v>
      </c>
      <c r="D19" s="218">
        <f t="shared" si="2"/>
        <v>3250.74</v>
      </c>
      <c r="E19" s="218">
        <f t="shared" si="5"/>
        <v>3250.74</v>
      </c>
      <c r="F19" s="87">
        <v>3238.48</v>
      </c>
      <c r="G19" s="87"/>
      <c r="H19" s="87"/>
      <c r="I19" s="87">
        <v>12.26</v>
      </c>
      <c r="J19" s="87"/>
      <c r="K19" s="218"/>
      <c r="L19" s="87"/>
      <c r="M19" s="87"/>
      <c r="N19" s="87"/>
      <c r="O19" s="87"/>
      <c r="P19" s="87"/>
    </row>
    <row r="20" spans="1:16">
      <c r="A20" s="219"/>
      <c r="B20" s="219" t="s">
        <v>124</v>
      </c>
      <c r="C20" s="220" t="s">
        <v>187</v>
      </c>
      <c r="D20" s="218">
        <f t="shared" si="2"/>
        <v>0</v>
      </c>
      <c r="E20" s="218">
        <f t="shared" si="5"/>
        <v>0</v>
      </c>
      <c r="F20" s="87"/>
      <c r="G20" s="87"/>
      <c r="H20" s="87"/>
      <c r="I20" s="87"/>
      <c r="J20" s="87"/>
      <c r="K20" s="218"/>
      <c r="L20" s="87"/>
      <c r="M20" s="87"/>
      <c r="N20" s="87"/>
      <c r="O20" s="87"/>
      <c r="P20" s="87"/>
    </row>
    <row r="21" spans="1:16">
      <c r="A21" s="219"/>
      <c r="B21" s="219" t="s">
        <v>188</v>
      </c>
      <c r="C21" s="220" t="s">
        <v>189</v>
      </c>
      <c r="D21" s="218">
        <f t="shared" si="2"/>
        <v>0</v>
      </c>
      <c r="E21" s="218">
        <f t="shared" si="5"/>
        <v>0</v>
      </c>
      <c r="F21" s="87"/>
      <c r="G21" s="87"/>
      <c r="H21" s="87"/>
      <c r="I21" s="87"/>
      <c r="J21" s="87"/>
      <c r="K21" s="218"/>
      <c r="L21" s="87"/>
      <c r="M21" s="87"/>
      <c r="N21" s="87"/>
      <c r="O21" s="87"/>
      <c r="P21" s="87"/>
    </row>
    <row r="22" spans="1:16">
      <c r="A22" s="219"/>
      <c r="B22" s="219" t="s">
        <v>190</v>
      </c>
      <c r="C22" s="220" t="s">
        <v>75</v>
      </c>
      <c r="D22" s="218">
        <f t="shared" si="2"/>
        <v>3694.62</v>
      </c>
      <c r="E22" s="218">
        <f t="shared" si="5"/>
        <v>3694.62</v>
      </c>
      <c r="F22" s="87">
        <v>3678.18</v>
      </c>
      <c r="G22" s="87"/>
      <c r="H22" s="87"/>
      <c r="I22" s="87">
        <v>16.44</v>
      </c>
      <c r="J22" s="87"/>
      <c r="K22" s="218"/>
      <c r="L22" s="87"/>
      <c r="M22" s="87"/>
      <c r="N22" s="87"/>
      <c r="O22" s="87"/>
      <c r="P22" s="87"/>
    </row>
    <row r="23" spans="1:16">
      <c r="A23" s="219"/>
      <c r="B23" s="219" t="s">
        <v>191</v>
      </c>
      <c r="C23" s="220" t="s">
        <v>192</v>
      </c>
      <c r="D23" s="218">
        <f t="shared" si="2"/>
        <v>0</v>
      </c>
      <c r="E23" s="218">
        <f t="shared" si="5"/>
        <v>0</v>
      </c>
      <c r="F23" s="87"/>
      <c r="G23" s="87"/>
      <c r="H23" s="87"/>
      <c r="I23" s="87"/>
      <c r="J23" s="87"/>
      <c r="K23" s="218"/>
      <c r="L23" s="87"/>
      <c r="M23" s="87"/>
      <c r="N23" s="87"/>
      <c r="O23" s="87"/>
      <c r="P23" s="87"/>
    </row>
    <row r="24" spans="1:16">
      <c r="A24" s="219"/>
      <c r="B24" s="219" t="s">
        <v>116</v>
      </c>
      <c r="C24" s="220" t="s">
        <v>193</v>
      </c>
      <c r="D24" s="218">
        <f t="shared" si="2"/>
        <v>3120.7</v>
      </c>
      <c r="E24" s="218">
        <f t="shared" si="5"/>
        <v>3120.7</v>
      </c>
      <c r="F24" s="87">
        <v>3120.7</v>
      </c>
      <c r="G24" s="87"/>
      <c r="H24" s="87"/>
      <c r="I24" s="87"/>
      <c r="J24" s="87"/>
      <c r="K24" s="218"/>
      <c r="L24" s="87"/>
      <c r="M24" s="87"/>
      <c r="N24" s="87"/>
      <c r="O24" s="87"/>
      <c r="P24" s="87"/>
    </row>
    <row r="25" spans="1:16">
      <c r="A25" s="219"/>
      <c r="B25" s="219"/>
      <c r="C25" s="220" t="s">
        <v>194</v>
      </c>
      <c r="D25" s="218">
        <f t="shared" si="2"/>
        <v>80</v>
      </c>
      <c r="E25" s="218">
        <f t="shared" si="5"/>
        <v>80</v>
      </c>
      <c r="F25" s="118">
        <v>80</v>
      </c>
      <c r="G25" s="118"/>
      <c r="H25" s="118"/>
      <c r="I25" s="118"/>
      <c r="J25" s="118"/>
      <c r="K25" s="218">
        <f>L25+M25+N25+O25</f>
        <v>0</v>
      </c>
      <c r="L25" s="118"/>
      <c r="M25" s="118"/>
      <c r="N25" s="118"/>
      <c r="O25" s="118"/>
      <c r="P25" s="118"/>
    </row>
    <row r="26" spans="1:16">
      <c r="A26" s="219" t="s">
        <v>195</v>
      </c>
      <c r="B26" s="219"/>
      <c r="C26" s="220" t="s">
        <v>97</v>
      </c>
      <c r="D26" s="218">
        <f t="shared" si="2"/>
        <v>7258.91</v>
      </c>
      <c r="E26" s="218">
        <f>F26+G26+H26+I26</f>
        <v>0</v>
      </c>
      <c r="F26" s="118">
        <f>SUM(F28:F52)</f>
        <v>0</v>
      </c>
      <c r="G26" s="118">
        <f>SUM(G28:G52)</f>
        <v>0</v>
      </c>
      <c r="H26" s="118">
        <f>SUM(H28:H52)</f>
        <v>0</v>
      </c>
      <c r="I26" s="118">
        <f>SUM(I28:I52)</f>
        <v>0</v>
      </c>
      <c r="J26" s="118">
        <f>SUM(J28:J52)</f>
        <v>0</v>
      </c>
      <c r="K26" s="218">
        <f>L26+M26+N26+O26</f>
        <v>7258.91</v>
      </c>
      <c r="L26" s="87">
        <f>L27+L51</f>
        <v>5868.21</v>
      </c>
      <c r="M26" s="87">
        <f t="shared" ref="M26:P26" si="6">M27+M51</f>
        <v>1013.91</v>
      </c>
      <c r="N26" s="87">
        <f t="shared" si="6"/>
        <v>332.09</v>
      </c>
      <c r="O26" s="87">
        <f t="shared" si="6"/>
        <v>44.7</v>
      </c>
      <c r="P26" s="87">
        <f t="shared" si="6"/>
        <v>0</v>
      </c>
    </row>
    <row r="27" spans="1:16">
      <c r="A27" s="219"/>
      <c r="B27" s="219"/>
      <c r="C27" s="221" t="s">
        <v>196</v>
      </c>
      <c r="D27" s="218">
        <f t="shared" si="2"/>
        <v>7132.44</v>
      </c>
      <c r="E27" s="218"/>
      <c r="F27" s="118"/>
      <c r="G27" s="118"/>
      <c r="H27" s="118"/>
      <c r="I27" s="118"/>
      <c r="J27" s="118"/>
      <c r="K27" s="218">
        <f>L27+M27+N27+O27</f>
        <v>7132.44</v>
      </c>
      <c r="L27" s="87">
        <f>SUM(L28:L50)+L52</f>
        <v>5741.74</v>
      </c>
      <c r="M27" s="87">
        <f t="shared" ref="M27:P27" si="7">SUM(M28:M50)+M52</f>
        <v>1013.91</v>
      </c>
      <c r="N27" s="87">
        <f t="shared" si="7"/>
        <v>332.09</v>
      </c>
      <c r="O27" s="87">
        <f t="shared" si="7"/>
        <v>44.7</v>
      </c>
      <c r="P27" s="87">
        <f t="shared" si="7"/>
        <v>0</v>
      </c>
    </row>
    <row r="28" spans="1:16">
      <c r="A28" s="219"/>
      <c r="B28" s="219"/>
      <c r="C28" s="222" t="s">
        <v>197</v>
      </c>
      <c r="D28" s="218">
        <f t="shared" si="2"/>
        <v>0</v>
      </c>
      <c r="E28" s="218"/>
      <c r="F28" s="118"/>
      <c r="G28" s="118"/>
      <c r="H28" s="118"/>
      <c r="I28" s="118"/>
      <c r="J28" s="118"/>
      <c r="K28" s="218">
        <f>L28+M28+N28+O28</f>
        <v>0</v>
      </c>
      <c r="L28" s="118"/>
      <c r="M28" s="118"/>
      <c r="N28" s="118"/>
      <c r="O28" s="118"/>
      <c r="P28" s="118"/>
    </row>
    <row r="29" spans="1:16">
      <c r="A29" s="219"/>
      <c r="B29" s="219" t="s">
        <v>109</v>
      </c>
      <c r="C29" s="223" t="s">
        <v>198</v>
      </c>
      <c r="D29" s="224">
        <f t="shared" si="2"/>
        <v>137.98</v>
      </c>
      <c r="E29" s="224">
        <f>F29+G29+H29+I29</f>
        <v>0</v>
      </c>
      <c r="F29" s="224"/>
      <c r="G29" s="224"/>
      <c r="H29" s="224"/>
      <c r="I29" s="224"/>
      <c r="J29" s="224"/>
      <c r="K29" s="224">
        <f>L29+M29+N29+O29</f>
        <v>137.98</v>
      </c>
      <c r="L29" s="224">
        <v>80</v>
      </c>
      <c r="M29" s="224">
        <v>25</v>
      </c>
      <c r="N29" s="224">
        <v>27.98</v>
      </c>
      <c r="O29" s="224">
        <v>5</v>
      </c>
      <c r="P29" s="224"/>
    </row>
    <row r="30" spans="1:16">
      <c r="A30" s="219"/>
      <c r="B30" s="219" t="s">
        <v>107</v>
      </c>
      <c r="C30" s="223" t="s">
        <v>199</v>
      </c>
      <c r="D30" s="224">
        <f t="shared" si="2"/>
        <v>32</v>
      </c>
      <c r="E30" s="224">
        <f t="shared" ref="E30:E52" si="8">F30+G30+H30+I30</f>
        <v>0</v>
      </c>
      <c r="F30" s="224"/>
      <c r="G30" s="224"/>
      <c r="H30" s="224"/>
      <c r="I30" s="224"/>
      <c r="J30" s="224"/>
      <c r="K30" s="224">
        <f t="shared" ref="K30:K52" si="9">L30+M30+N30+O30</f>
        <v>32</v>
      </c>
      <c r="L30" s="224">
        <v>30</v>
      </c>
      <c r="M30" s="224"/>
      <c r="N30" s="224">
        <v>2</v>
      </c>
      <c r="O30" s="224"/>
      <c r="P30" s="224"/>
    </row>
    <row r="31" spans="1:16">
      <c r="A31" s="219"/>
      <c r="B31" s="219"/>
      <c r="C31" s="223" t="s">
        <v>200</v>
      </c>
      <c r="D31" s="224">
        <f t="shared" si="2"/>
        <v>2</v>
      </c>
      <c r="E31" s="224">
        <f t="shared" si="8"/>
        <v>0</v>
      </c>
      <c r="F31" s="224"/>
      <c r="G31" s="224"/>
      <c r="H31" s="224"/>
      <c r="I31" s="224"/>
      <c r="J31" s="224"/>
      <c r="K31" s="224">
        <f t="shared" si="9"/>
        <v>2</v>
      </c>
      <c r="L31" s="224"/>
      <c r="M31" s="224"/>
      <c r="N31" s="224">
        <v>2</v>
      </c>
      <c r="O31" s="224"/>
      <c r="P31" s="224"/>
    </row>
    <row r="32" spans="1:16">
      <c r="A32" s="219"/>
      <c r="B32" s="219" t="s">
        <v>201</v>
      </c>
      <c r="C32" s="223" t="s">
        <v>202</v>
      </c>
      <c r="D32" s="224">
        <f t="shared" si="2"/>
        <v>100</v>
      </c>
      <c r="E32" s="224">
        <f t="shared" si="8"/>
        <v>0</v>
      </c>
      <c r="F32" s="224"/>
      <c r="G32" s="224"/>
      <c r="H32" s="224"/>
      <c r="I32" s="224"/>
      <c r="J32" s="224"/>
      <c r="K32" s="224">
        <f t="shared" si="9"/>
        <v>100</v>
      </c>
      <c r="L32" s="224">
        <v>100</v>
      </c>
      <c r="M32" s="224"/>
      <c r="N32" s="224"/>
      <c r="O32" s="224"/>
      <c r="P32" s="224"/>
    </row>
    <row r="33" spans="1:16">
      <c r="A33" s="219"/>
      <c r="B33" s="219" t="s">
        <v>203</v>
      </c>
      <c r="C33" s="223" t="s">
        <v>204</v>
      </c>
      <c r="D33" s="224">
        <f t="shared" si="2"/>
        <v>400</v>
      </c>
      <c r="E33" s="224">
        <f t="shared" si="8"/>
        <v>0</v>
      </c>
      <c r="F33" s="224"/>
      <c r="G33" s="224"/>
      <c r="H33" s="224"/>
      <c r="I33" s="224"/>
      <c r="J33" s="224"/>
      <c r="K33" s="224">
        <f t="shared" si="9"/>
        <v>400</v>
      </c>
      <c r="L33" s="224">
        <v>400</v>
      </c>
      <c r="M33" s="224"/>
      <c r="N33" s="224"/>
      <c r="O33" s="224"/>
      <c r="P33" s="224"/>
    </row>
    <row r="34" spans="1:16">
      <c r="A34" s="219"/>
      <c r="B34" s="219" t="s">
        <v>205</v>
      </c>
      <c r="C34" s="223" t="s">
        <v>206</v>
      </c>
      <c r="D34" s="224">
        <f t="shared" si="2"/>
        <v>84</v>
      </c>
      <c r="E34" s="224">
        <f t="shared" si="8"/>
        <v>0</v>
      </c>
      <c r="F34" s="224"/>
      <c r="G34" s="224"/>
      <c r="H34" s="224"/>
      <c r="I34" s="224"/>
      <c r="J34" s="224"/>
      <c r="K34" s="224">
        <f t="shared" si="9"/>
        <v>84</v>
      </c>
      <c r="L34" s="224">
        <v>80</v>
      </c>
      <c r="M34" s="224"/>
      <c r="N34" s="224">
        <v>4</v>
      </c>
      <c r="O34" s="224"/>
      <c r="P34" s="224"/>
    </row>
    <row r="35" spans="1:16">
      <c r="A35" s="219"/>
      <c r="B35" s="219" t="s">
        <v>207</v>
      </c>
      <c r="C35" s="223" t="s">
        <v>208</v>
      </c>
      <c r="D35" s="224">
        <f t="shared" si="2"/>
        <v>925.37</v>
      </c>
      <c r="E35" s="224">
        <f t="shared" si="8"/>
        <v>0</v>
      </c>
      <c r="F35" s="224"/>
      <c r="G35" s="224"/>
      <c r="H35" s="224"/>
      <c r="I35" s="224"/>
      <c r="J35" s="224"/>
      <c r="K35" s="224">
        <f t="shared" si="9"/>
        <v>925.37</v>
      </c>
      <c r="L35" s="224">
        <v>680</v>
      </c>
      <c r="M35" s="224">
        <v>114</v>
      </c>
      <c r="N35" s="224">
        <v>105.81</v>
      </c>
      <c r="O35" s="224">
        <v>25.56</v>
      </c>
      <c r="P35" s="224"/>
    </row>
    <row r="36" spans="1:16">
      <c r="A36" s="219"/>
      <c r="B36" s="219" t="s">
        <v>209</v>
      </c>
      <c r="C36" s="223" t="s">
        <v>210</v>
      </c>
      <c r="D36" s="224">
        <f t="shared" si="2"/>
        <v>602</v>
      </c>
      <c r="E36" s="224">
        <f t="shared" si="8"/>
        <v>0</v>
      </c>
      <c r="F36" s="224"/>
      <c r="G36" s="224"/>
      <c r="H36" s="224"/>
      <c r="I36" s="224"/>
      <c r="J36" s="224"/>
      <c r="K36" s="224">
        <f t="shared" si="9"/>
        <v>602</v>
      </c>
      <c r="L36" s="224">
        <v>600</v>
      </c>
      <c r="M36" s="224"/>
      <c r="N36" s="224">
        <v>2</v>
      </c>
      <c r="O36" s="224"/>
      <c r="P36" s="224"/>
    </row>
    <row r="37" spans="1:16">
      <c r="A37" s="219"/>
      <c r="B37" s="219" t="s">
        <v>124</v>
      </c>
      <c r="C37" s="223" t="s">
        <v>211</v>
      </c>
      <c r="D37" s="224">
        <f t="shared" si="2"/>
        <v>162.79</v>
      </c>
      <c r="E37" s="224">
        <f t="shared" si="8"/>
        <v>0</v>
      </c>
      <c r="F37" s="224"/>
      <c r="G37" s="224"/>
      <c r="H37" s="224"/>
      <c r="I37" s="224"/>
      <c r="J37" s="224"/>
      <c r="K37" s="224">
        <f t="shared" si="9"/>
        <v>162.79</v>
      </c>
      <c r="L37" s="224">
        <v>150</v>
      </c>
      <c r="M37" s="224"/>
      <c r="N37" s="224">
        <v>10</v>
      </c>
      <c r="O37" s="224">
        <v>2.79</v>
      </c>
      <c r="P37" s="224"/>
    </row>
    <row r="38" spans="1:16">
      <c r="A38" s="219"/>
      <c r="B38" s="219" t="s">
        <v>190</v>
      </c>
      <c r="C38" s="223" t="s">
        <v>212</v>
      </c>
      <c r="D38" s="224">
        <f t="shared" si="2"/>
        <v>410</v>
      </c>
      <c r="E38" s="224">
        <f t="shared" si="8"/>
        <v>0</v>
      </c>
      <c r="F38" s="224"/>
      <c r="G38" s="224"/>
      <c r="H38" s="224"/>
      <c r="I38" s="224"/>
      <c r="J38" s="224"/>
      <c r="K38" s="224">
        <f t="shared" si="9"/>
        <v>410</v>
      </c>
      <c r="L38" s="224">
        <v>400</v>
      </c>
      <c r="M38" s="224"/>
      <c r="N38" s="224">
        <v>10</v>
      </c>
      <c r="O38" s="224"/>
      <c r="P38" s="224"/>
    </row>
    <row r="39" spans="1:16">
      <c r="A39" s="219"/>
      <c r="B39" s="219" t="s">
        <v>191</v>
      </c>
      <c r="C39" s="220" t="s">
        <v>213</v>
      </c>
      <c r="D39" s="218">
        <f t="shared" si="2"/>
        <v>3</v>
      </c>
      <c r="E39" s="218">
        <f t="shared" si="8"/>
        <v>0</v>
      </c>
      <c r="F39" s="118"/>
      <c r="G39" s="118"/>
      <c r="H39" s="118"/>
      <c r="I39" s="118"/>
      <c r="J39" s="118"/>
      <c r="K39" s="218">
        <f t="shared" si="9"/>
        <v>3</v>
      </c>
      <c r="L39" s="118"/>
      <c r="M39" s="118"/>
      <c r="N39" s="118">
        <v>3</v>
      </c>
      <c r="O39" s="118"/>
      <c r="P39" s="118"/>
    </row>
    <row r="40" spans="1:16">
      <c r="A40" s="219"/>
      <c r="B40" s="219" t="s">
        <v>214</v>
      </c>
      <c r="C40" s="223" t="s">
        <v>215</v>
      </c>
      <c r="D40" s="224">
        <f t="shared" si="2"/>
        <v>0</v>
      </c>
      <c r="E40" s="224">
        <f t="shared" si="8"/>
        <v>0</v>
      </c>
      <c r="F40" s="224"/>
      <c r="G40" s="224"/>
      <c r="H40" s="224"/>
      <c r="I40" s="224"/>
      <c r="J40" s="224"/>
      <c r="K40" s="224">
        <f t="shared" si="9"/>
        <v>0</v>
      </c>
      <c r="L40" s="224"/>
      <c r="M40" s="224"/>
      <c r="N40" s="224"/>
      <c r="O40" s="224"/>
      <c r="P40" s="224"/>
    </row>
    <row r="41" spans="1:16">
      <c r="A41" s="219"/>
      <c r="B41" s="219" t="s">
        <v>216</v>
      </c>
      <c r="C41" s="220" t="s">
        <v>217</v>
      </c>
      <c r="D41" s="218">
        <f t="shared" si="2"/>
        <v>5.8</v>
      </c>
      <c r="E41" s="218">
        <f t="shared" si="8"/>
        <v>0</v>
      </c>
      <c r="F41" s="118"/>
      <c r="G41" s="118"/>
      <c r="H41" s="118"/>
      <c r="I41" s="118"/>
      <c r="J41" s="118"/>
      <c r="K41" s="218">
        <f t="shared" si="9"/>
        <v>5.8</v>
      </c>
      <c r="L41" s="118"/>
      <c r="M41" s="118"/>
      <c r="N41" s="118">
        <v>5</v>
      </c>
      <c r="O41" s="118">
        <v>0.8</v>
      </c>
      <c r="P41" s="118"/>
    </row>
    <row r="42" spans="1:16">
      <c r="A42" s="219"/>
      <c r="B42" s="219" t="s">
        <v>218</v>
      </c>
      <c r="C42" s="220" t="s">
        <v>219</v>
      </c>
      <c r="D42" s="218">
        <f t="shared" si="2"/>
        <v>5.3</v>
      </c>
      <c r="E42" s="218">
        <f t="shared" si="8"/>
        <v>0</v>
      </c>
      <c r="F42" s="118"/>
      <c r="G42" s="118"/>
      <c r="H42" s="118"/>
      <c r="I42" s="118"/>
      <c r="J42" s="118"/>
      <c r="K42" s="218">
        <f t="shared" si="9"/>
        <v>5.3</v>
      </c>
      <c r="L42" s="118"/>
      <c r="M42" s="118">
        <v>1.8</v>
      </c>
      <c r="N42" s="118">
        <v>3.5</v>
      </c>
      <c r="O42" s="118"/>
      <c r="P42" s="118"/>
    </row>
    <row r="43" spans="1:16">
      <c r="A43" s="219"/>
      <c r="B43" s="219"/>
      <c r="C43" s="220" t="s">
        <v>220</v>
      </c>
      <c r="D43" s="218">
        <f t="shared" si="2"/>
        <v>13</v>
      </c>
      <c r="E43" s="218">
        <f t="shared" si="8"/>
        <v>0</v>
      </c>
      <c r="F43" s="118"/>
      <c r="G43" s="118"/>
      <c r="H43" s="118"/>
      <c r="I43" s="118"/>
      <c r="J43" s="118"/>
      <c r="K43" s="218">
        <f t="shared" si="9"/>
        <v>13</v>
      </c>
      <c r="L43" s="118"/>
      <c r="M43" s="118"/>
      <c r="N43" s="118">
        <v>13</v>
      </c>
      <c r="O43" s="118"/>
      <c r="P43" s="118"/>
    </row>
    <row r="44" spans="1:16">
      <c r="A44" s="219"/>
      <c r="B44" s="219" t="s">
        <v>221</v>
      </c>
      <c r="C44" s="223" t="s">
        <v>222</v>
      </c>
      <c r="D44" s="224">
        <f t="shared" si="2"/>
        <v>0</v>
      </c>
      <c r="E44" s="224">
        <f t="shared" si="8"/>
        <v>0</v>
      </c>
      <c r="F44" s="224"/>
      <c r="G44" s="224"/>
      <c r="H44" s="224"/>
      <c r="I44" s="224"/>
      <c r="J44" s="224"/>
      <c r="K44" s="224">
        <f t="shared" si="9"/>
        <v>0</v>
      </c>
      <c r="L44" s="224"/>
      <c r="M44" s="224"/>
      <c r="N44" s="224"/>
      <c r="O44" s="224"/>
      <c r="P44" s="224"/>
    </row>
    <row r="45" spans="1:16">
      <c r="A45" s="219"/>
      <c r="B45" s="219" t="s">
        <v>223</v>
      </c>
      <c r="C45" s="205" t="s">
        <v>224</v>
      </c>
      <c r="D45" s="218">
        <f t="shared" si="2"/>
        <v>380</v>
      </c>
      <c r="E45" s="218">
        <f t="shared" si="8"/>
        <v>0</v>
      </c>
      <c r="F45" s="118"/>
      <c r="G45" s="118"/>
      <c r="H45" s="118"/>
      <c r="I45" s="118"/>
      <c r="J45" s="118"/>
      <c r="K45" s="218">
        <f t="shared" si="9"/>
        <v>380</v>
      </c>
      <c r="L45" s="118">
        <v>300</v>
      </c>
      <c r="M45" s="118">
        <v>80</v>
      </c>
      <c r="N45" s="118"/>
      <c r="O45" s="118"/>
      <c r="P45" s="118"/>
    </row>
    <row r="46" spans="1:16">
      <c r="A46" s="219"/>
      <c r="B46" s="219" t="s">
        <v>225</v>
      </c>
      <c r="C46" s="205" t="s">
        <v>226</v>
      </c>
      <c r="D46" s="218">
        <f t="shared" si="2"/>
        <v>5</v>
      </c>
      <c r="E46" s="218">
        <f t="shared" si="8"/>
        <v>0</v>
      </c>
      <c r="F46" s="118"/>
      <c r="G46" s="118"/>
      <c r="H46" s="118"/>
      <c r="I46" s="118"/>
      <c r="J46" s="118"/>
      <c r="K46" s="218">
        <f t="shared" si="9"/>
        <v>5</v>
      </c>
      <c r="L46" s="118"/>
      <c r="M46" s="118"/>
      <c r="N46" s="118">
        <v>5</v>
      </c>
      <c r="O46" s="118"/>
      <c r="P46" s="118"/>
    </row>
    <row r="47" spans="1:16">
      <c r="A47" s="219"/>
      <c r="B47" s="219" t="s">
        <v>227</v>
      </c>
      <c r="C47" s="220" t="s">
        <v>228</v>
      </c>
      <c r="D47" s="218">
        <f t="shared" si="2"/>
        <v>268.13</v>
      </c>
      <c r="E47" s="218">
        <f t="shared" si="8"/>
        <v>0</v>
      </c>
      <c r="F47" s="118"/>
      <c r="G47" s="118"/>
      <c r="H47" s="118"/>
      <c r="I47" s="118"/>
      <c r="J47" s="118"/>
      <c r="K47" s="218">
        <f t="shared" si="9"/>
        <v>268.13</v>
      </c>
      <c r="L47" s="118">
        <v>200</v>
      </c>
      <c r="M47" s="118">
        <v>55.59</v>
      </c>
      <c r="N47" s="118">
        <v>9.79</v>
      </c>
      <c r="O47" s="118">
        <v>2.75</v>
      </c>
      <c r="P47" s="118"/>
    </row>
    <row r="48" spans="1:16">
      <c r="A48" s="219"/>
      <c r="B48" s="219" t="s">
        <v>229</v>
      </c>
      <c r="C48" s="223" t="s">
        <v>230</v>
      </c>
      <c r="D48" s="224">
        <f t="shared" si="2"/>
        <v>0</v>
      </c>
      <c r="E48" s="224">
        <f t="shared" si="8"/>
        <v>0</v>
      </c>
      <c r="F48" s="224"/>
      <c r="G48" s="224"/>
      <c r="H48" s="224"/>
      <c r="I48" s="224"/>
      <c r="J48" s="224"/>
      <c r="K48" s="224">
        <f t="shared" si="9"/>
        <v>0</v>
      </c>
      <c r="L48" s="224"/>
      <c r="M48" s="224"/>
      <c r="N48" s="224"/>
      <c r="O48" s="224"/>
      <c r="P48" s="224"/>
    </row>
    <row r="49" spans="1:16">
      <c r="A49" s="219"/>
      <c r="B49" s="219" t="s">
        <v>231</v>
      </c>
      <c r="C49" s="223" t="s">
        <v>232</v>
      </c>
      <c r="D49" s="224">
        <f t="shared" si="2"/>
        <v>531</v>
      </c>
      <c r="E49" s="224">
        <f t="shared" si="8"/>
        <v>0</v>
      </c>
      <c r="F49" s="224"/>
      <c r="G49" s="224"/>
      <c r="H49" s="224"/>
      <c r="I49" s="224"/>
      <c r="J49" s="224"/>
      <c r="K49" s="224">
        <f t="shared" si="9"/>
        <v>531</v>
      </c>
      <c r="L49" s="224">
        <v>500</v>
      </c>
      <c r="M49" s="228">
        <v>2</v>
      </c>
      <c r="N49" s="224">
        <v>29</v>
      </c>
      <c r="O49" s="224"/>
      <c r="P49" s="224"/>
    </row>
    <row r="50" spans="1:16">
      <c r="A50" s="219"/>
      <c r="B50" s="219" t="s">
        <v>233</v>
      </c>
      <c r="C50" s="220" t="s">
        <v>234</v>
      </c>
      <c r="D50" s="218">
        <f t="shared" si="2"/>
        <v>2701.75</v>
      </c>
      <c r="E50" s="218">
        <f t="shared" si="8"/>
        <v>0</v>
      </c>
      <c r="F50" s="118"/>
      <c r="G50" s="118"/>
      <c r="H50" s="118"/>
      <c r="I50" s="118"/>
      <c r="J50" s="118"/>
      <c r="K50" s="218">
        <f t="shared" si="9"/>
        <v>2701.75</v>
      </c>
      <c r="L50" s="118">
        <v>2221.74</v>
      </c>
      <c r="M50" s="118">
        <v>380</v>
      </c>
      <c r="N50" s="118">
        <v>100.01</v>
      </c>
      <c r="O50" s="118"/>
      <c r="P50" s="118"/>
    </row>
    <row r="51" spans="1:16">
      <c r="A51" s="219"/>
      <c r="B51" s="219"/>
      <c r="C51" s="221" t="s">
        <v>235</v>
      </c>
      <c r="D51" s="218">
        <f t="shared" si="2"/>
        <v>126.47</v>
      </c>
      <c r="E51" s="218">
        <f t="shared" si="8"/>
        <v>0</v>
      </c>
      <c r="F51" s="118"/>
      <c r="G51" s="118"/>
      <c r="H51" s="118"/>
      <c r="I51" s="118"/>
      <c r="J51" s="118"/>
      <c r="K51" s="218">
        <f t="shared" si="9"/>
        <v>126.47</v>
      </c>
      <c r="L51" s="118">
        <v>126.47</v>
      </c>
      <c r="M51" s="118"/>
      <c r="N51" s="118"/>
      <c r="O51" s="118"/>
      <c r="P51" s="118"/>
    </row>
    <row r="52" spans="1:16">
      <c r="A52" s="219"/>
      <c r="B52" s="219" t="s">
        <v>116</v>
      </c>
      <c r="C52" s="223" t="s">
        <v>236</v>
      </c>
      <c r="D52" s="224">
        <f t="shared" si="2"/>
        <v>363.32</v>
      </c>
      <c r="E52" s="224">
        <f t="shared" si="8"/>
        <v>0</v>
      </c>
      <c r="F52" s="224"/>
      <c r="G52" s="224"/>
      <c r="H52" s="224"/>
      <c r="I52" s="224"/>
      <c r="J52" s="224"/>
      <c r="K52" s="224">
        <f t="shared" si="9"/>
        <v>363.32</v>
      </c>
      <c r="L52" s="224"/>
      <c r="M52" s="224">
        <v>355.52</v>
      </c>
      <c r="N52" s="224"/>
      <c r="O52" s="224">
        <v>7.8</v>
      </c>
      <c r="P52" s="224"/>
    </row>
    <row r="53" spans="1:16">
      <c r="A53" s="219" t="s">
        <v>237</v>
      </c>
      <c r="B53" s="219"/>
      <c r="C53" s="220" t="s">
        <v>238</v>
      </c>
      <c r="D53" s="218">
        <f t="shared" ref="D53:D67" si="10">E53+K53</f>
        <v>693.83</v>
      </c>
      <c r="E53" s="218">
        <f t="shared" ref="E53:E67" si="11">F53+G53+H53+I53</f>
        <v>693.83</v>
      </c>
      <c r="F53" s="218">
        <f>F54+F58+F60+F65</f>
        <v>693.8</v>
      </c>
      <c r="G53" s="218">
        <f t="shared" ref="G53:J53" si="12">G54+G58+G60+G65</f>
        <v>0</v>
      </c>
      <c r="H53" s="218">
        <f t="shared" si="12"/>
        <v>0</v>
      </c>
      <c r="I53" s="218">
        <f t="shared" si="12"/>
        <v>0.03</v>
      </c>
      <c r="J53" s="218">
        <f t="shared" si="12"/>
        <v>0</v>
      </c>
      <c r="K53" s="218"/>
      <c r="L53" s="87"/>
      <c r="M53" s="87"/>
      <c r="N53" s="87"/>
      <c r="O53" s="87"/>
      <c r="P53" s="87"/>
    </row>
    <row r="54" spans="1:16">
      <c r="A54" s="219"/>
      <c r="B54" s="219"/>
      <c r="C54" s="225" t="s">
        <v>239</v>
      </c>
      <c r="D54" s="218">
        <f t="shared" si="10"/>
        <v>186.24</v>
      </c>
      <c r="E54" s="218">
        <f t="shared" si="11"/>
        <v>186.24</v>
      </c>
      <c r="F54" s="218">
        <f>F55+F56+F57</f>
        <v>186.24</v>
      </c>
      <c r="G54" s="218">
        <f t="shared" ref="G54:J54" si="13">G55+G56+G57</f>
        <v>0</v>
      </c>
      <c r="H54" s="218">
        <f t="shared" si="13"/>
        <v>0</v>
      </c>
      <c r="I54" s="218">
        <f t="shared" si="13"/>
        <v>0</v>
      </c>
      <c r="J54" s="218">
        <f t="shared" si="13"/>
        <v>0</v>
      </c>
      <c r="K54" s="218"/>
      <c r="L54" s="87"/>
      <c r="M54" s="87"/>
      <c r="N54" s="87"/>
      <c r="O54" s="87"/>
      <c r="P54" s="87"/>
    </row>
    <row r="55" spans="1:16">
      <c r="A55" s="219"/>
      <c r="B55" s="219"/>
      <c r="C55" s="116" t="s">
        <v>240</v>
      </c>
      <c r="D55" s="218">
        <f t="shared" si="10"/>
        <v>119.98</v>
      </c>
      <c r="E55" s="218">
        <f t="shared" si="11"/>
        <v>119.98</v>
      </c>
      <c r="F55" s="118">
        <v>119.98</v>
      </c>
      <c r="G55" s="87"/>
      <c r="H55" s="87"/>
      <c r="I55" s="87"/>
      <c r="J55" s="87"/>
      <c r="K55" s="218"/>
      <c r="L55" s="87"/>
      <c r="M55" s="87"/>
      <c r="N55" s="87"/>
      <c r="O55" s="87"/>
      <c r="P55" s="87"/>
    </row>
    <row r="56" spans="1:16">
      <c r="A56" s="219"/>
      <c r="B56" s="219"/>
      <c r="C56" s="116" t="s">
        <v>241</v>
      </c>
      <c r="D56" s="218">
        <f t="shared" si="10"/>
        <v>45.48</v>
      </c>
      <c r="E56" s="218">
        <f t="shared" si="11"/>
        <v>45.48</v>
      </c>
      <c r="F56" s="118">
        <v>45.48</v>
      </c>
      <c r="G56" s="87"/>
      <c r="H56" s="87"/>
      <c r="I56" s="87"/>
      <c r="J56" s="87"/>
      <c r="K56" s="218"/>
      <c r="L56" s="87"/>
      <c r="M56" s="87"/>
      <c r="N56" s="87"/>
      <c r="O56" s="87"/>
      <c r="P56" s="87"/>
    </row>
    <row r="57" spans="1:16">
      <c r="A57" s="219"/>
      <c r="B57" s="219"/>
      <c r="C57" s="116" t="s">
        <v>242</v>
      </c>
      <c r="D57" s="218">
        <f t="shared" si="10"/>
        <v>20.78</v>
      </c>
      <c r="E57" s="218">
        <f t="shared" si="11"/>
        <v>20.78</v>
      </c>
      <c r="F57" s="118">
        <v>20.78</v>
      </c>
      <c r="G57" s="87"/>
      <c r="H57" s="87"/>
      <c r="I57" s="87"/>
      <c r="J57" s="87"/>
      <c r="K57" s="218"/>
      <c r="L57" s="87"/>
      <c r="M57" s="87"/>
      <c r="N57" s="87"/>
      <c r="O57" s="87"/>
      <c r="P57" s="87"/>
    </row>
    <row r="58" spans="1:16">
      <c r="A58" s="219"/>
      <c r="B58" s="219"/>
      <c r="C58" s="116" t="s">
        <v>243</v>
      </c>
      <c r="D58" s="218">
        <f t="shared" si="10"/>
        <v>5.37</v>
      </c>
      <c r="E58" s="218">
        <f t="shared" si="11"/>
        <v>5.37</v>
      </c>
      <c r="F58" s="218">
        <f>F59</f>
        <v>5.34</v>
      </c>
      <c r="G58" s="218">
        <f t="shared" ref="G58:J58" si="14">G59</f>
        <v>0</v>
      </c>
      <c r="H58" s="218">
        <f t="shared" si="14"/>
        <v>0</v>
      </c>
      <c r="I58" s="218">
        <f t="shared" si="14"/>
        <v>0.03</v>
      </c>
      <c r="J58" s="218">
        <f t="shared" si="14"/>
        <v>0</v>
      </c>
      <c r="K58" s="218"/>
      <c r="L58" s="87"/>
      <c r="M58" s="87"/>
      <c r="N58" s="87"/>
      <c r="O58" s="87"/>
      <c r="P58" s="87"/>
    </row>
    <row r="59" spans="1:16">
      <c r="A59" s="219"/>
      <c r="B59" s="219"/>
      <c r="C59" s="116" t="s">
        <v>244</v>
      </c>
      <c r="D59" s="218">
        <f t="shared" si="10"/>
        <v>5.37</v>
      </c>
      <c r="E59" s="218">
        <f t="shared" si="11"/>
        <v>5.37</v>
      </c>
      <c r="F59" s="118">
        <v>5.34</v>
      </c>
      <c r="G59" s="87"/>
      <c r="H59" s="87"/>
      <c r="I59" s="87">
        <v>0.03</v>
      </c>
      <c r="J59" s="87"/>
      <c r="K59" s="218"/>
      <c r="L59" s="87"/>
      <c r="M59" s="87"/>
      <c r="N59" s="87"/>
      <c r="O59" s="87"/>
      <c r="P59" s="87"/>
    </row>
    <row r="60" spans="1:16">
      <c r="A60" s="219"/>
      <c r="B60" s="219"/>
      <c r="C60" s="225" t="s">
        <v>245</v>
      </c>
      <c r="D60" s="218">
        <f t="shared" si="10"/>
        <v>47.78</v>
      </c>
      <c r="E60" s="218">
        <f t="shared" si="11"/>
        <v>47.78</v>
      </c>
      <c r="F60" s="218">
        <f>F61+F62+F63+F64</f>
        <v>47.78</v>
      </c>
      <c r="G60" s="218">
        <f t="shared" ref="G60:J60" si="15">G61+G62+G63+G64</f>
        <v>0</v>
      </c>
      <c r="H60" s="218">
        <f t="shared" si="15"/>
        <v>0</v>
      </c>
      <c r="I60" s="218">
        <f t="shared" si="15"/>
        <v>0</v>
      </c>
      <c r="J60" s="218">
        <f t="shared" si="15"/>
        <v>0</v>
      </c>
      <c r="K60" s="218"/>
      <c r="L60" s="87"/>
      <c r="M60" s="87"/>
      <c r="N60" s="87"/>
      <c r="O60" s="87"/>
      <c r="P60" s="87"/>
    </row>
    <row r="61" spans="1:16">
      <c r="A61" s="219"/>
      <c r="B61" s="219"/>
      <c r="C61" s="116" t="s">
        <v>246</v>
      </c>
      <c r="D61" s="218">
        <f t="shared" si="10"/>
        <v>1.58</v>
      </c>
      <c r="E61" s="218">
        <f t="shared" si="11"/>
        <v>1.58</v>
      </c>
      <c r="F61" s="118">
        <v>1.58</v>
      </c>
      <c r="G61" s="87"/>
      <c r="H61" s="87"/>
      <c r="I61" s="87"/>
      <c r="J61" s="87"/>
      <c r="K61" s="218"/>
      <c r="L61" s="87"/>
      <c r="M61" s="87"/>
      <c r="N61" s="87"/>
      <c r="O61" s="87"/>
      <c r="P61" s="87"/>
    </row>
    <row r="62" spans="1:16">
      <c r="A62" s="219"/>
      <c r="B62" s="219"/>
      <c r="C62" s="116" t="s">
        <v>247</v>
      </c>
      <c r="D62" s="218">
        <f t="shared" si="10"/>
        <v>21.33</v>
      </c>
      <c r="E62" s="218">
        <f t="shared" si="11"/>
        <v>21.33</v>
      </c>
      <c r="F62" s="118">
        <v>21.33</v>
      </c>
      <c r="G62" s="87"/>
      <c r="H62" s="87"/>
      <c r="I62" s="87"/>
      <c r="J62" s="87"/>
      <c r="K62" s="218"/>
      <c r="L62" s="87"/>
      <c r="M62" s="87"/>
      <c r="N62" s="87"/>
      <c r="O62" s="87"/>
      <c r="P62" s="87"/>
    </row>
    <row r="63" spans="1:16">
      <c r="A63" s="219"/>
      <c r="B63" s="219"/>
      <c r="C63" s="116" t="s">
        <v>248</v>
      </c>
      <c r="D63" s="218">
        <f t="shared" si="10"/>
        <v>24.78</v>
      </c>
      <c r="E63" s="218">
        <f t="shared" si="11"/>
        <v>24.78</v>
      </c>
      <c r="F63" s="118">
        <v>24.78</v>
      </c>
      <c r="G63" s="87"/>
      <c r="H63" s="87"/>
      <c r="I63" s="87"/>
      <c r="J63" s="87"/>
      <c r="K63" s="218"/>
      <c r="L63" s="87"/>
      <c r="M63" s="87"/>
      <c r="N63" s="87"/>
      <c r="O63" s="87"/>
      <c r="P63" s="87"/>
    </row>
    <row r="64" spans="1:16">
      <c r="A64" s="219"/>
      <c r="B64" s="219"/>
      <c r="C64" s="226" t="s">
        <v>249</v>
      </c>
      <c r="D64" s="218">
        <f t="shared" si="10"/>
        <v>0.09</v>
      </c>
      <c r="E64" s="218">
        <f t="shared" si="11"/>
        <v>0.09</v>
      </c>
      <c r="F64" s="118">
        <v>0.09</v>
      </c>
      <c r="G64" s="87"/>
      <c r="H64" s="87"/>
      <c r="I64" s="87"/>
      <c r="J64" s="87"/>
      <c r="K64" s="218"/>
      <c r="L64" s="87"/>
      <c r="M64" s="87"/>
      <c r="N64" s="87"/>
      <c r="O64" s="87"/>
      <c r="P64" s="87"/>
    </row>
    <row r="65" spans="1:16">
      <c r="A65" s="219"/>
      <c r="B65" s="219"/>
      <c r="C65" s="229" t="s">
        <v>250</v>
      </c>
      <c r="D65" s="218">
        <f t="shared" si="10"/>
        <v>454.44</v>
      </c>
      <c r="E65" s="218">
        <f t="shared" si="11"/>
        <v>454.44</v>
      </c>
      <c r="F65" s="218">
        <f>F66+F67</f>
        <v>454.44</v>
      </c>
      <c r="G65" s="218">
        <f t="shared" ref="G65:J65" si="16">G66+G67</f>
        <v>0</v>
      </c>
      <c r="H65" s="218">
        <f t="shared" si="16"/>
        <v>0</v>
      </c>
      <c r="I65" s="218">
        <f t="shared" si="16"/>
        <v>0</v>
      </c>
      <c r="J65" s="218">
        <f t="shared" si="16"/>
        <v>0</v>
      </c>
      <c r="K65" s="218"/>
      <c r="L65" s="87"/>
      <c r="M65" s="87"/>
      <c r="N65" s="87"/>
      <c r="O65" s="87"/>
      <c r="P65" s="87"/>
    </row>
    <row r="66" spans="1:16">
      <c r="A66" s="219"/>
      <c r="B66" s="219"/>
      <c r="C66" s="116" t="s">
        <v>241</v>
      </c>
      <c r="D66" s="218">
        <f t="shared" si="10"/>
        <v>4.49</v>
      </c>
      <c r="E66" s="218">
        <f t="shared" si="11"/>
        <v>4.49</v>
      </c>
      <c r="F66" s="118">
        <v>4.49</v>
      </c>
      <c r="G66" s="87"/>
      <c r="H66" s="87"/>
      <c r="I66" s="87"/>
      <c r="J66" s="87"/>
      <c r="K66" s="218"/>
      <c r="L66" s="87"/>
      <c r="M66" s="87"/>
      <c r="N66" s="87"/>
      <c r="O66" s="87"/>
      <c r="P66" s="87"/>
    </row>
    <row r="67" spans="1:16">
      <c r="A67" s="219"/>
      <c r="B67" s="219" t="s">
        <v>109</v>
      </c>
      <c r="C67" s="116" t="s">
        <v>242</v>
      </c>
      <c r="D67" s="218">
        <f t="shared" si="10"/>
        <v>449.95</v>
      </c>
      <c r="E67" s="218">
        <f t="shared" si="11"/>
        <v>449.95</v>
      </c>
      <c r="F67" s="118">
        <v>449.95</v>
      </c>
      <c r="G67" s="87"/>
      <c r="H67" s="87"/>
      <c r="I67" s="87"/>
      <c r="J67" s="87"/>
      <c r="K67" s="218"/>
      <c r="L67" s="87"/>
      <c r="M67" s="87"/>
      <c r="N67" s="87"/>
      <c r="O67" s="87"/>
      <c r="P67" s="87"/>
    </row>
    <row r="70" spans="3:3">
      <c r="C70" s="230" t="s">
        <v>251</v>
      </c>
    </row>
  </sheetData>
  <mergeCells count="5">
    <mergeCell ref="A2:P2"/>
    <mergeCell ref="A4:C4"/>
    <mergeCell ref="A5:B5"/>
    <mergeCell ref="D5:P5"/>
    <mergeCell ref="C5:C6"/>
  </mergeCells>
  <pageMargins left="1.23888888888889" right="0.16875" top="0.313888888888889" bottom="0.354166666666667" header="0.196527777777778" footer="0.196527777777778"/>
  <pageSetup paperSize="9" scale="50" orientation="landscape" horizontalDpi="180" verticalDpi="18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N20"/>
  <sheetViews>
    <sheetView workbookViewId="0">
      <selection activeCell="F15" sqref="F15"/>
    </sheetView>
  </sheetViews>
  <sheetFormatPr defaultColWidth="9" defaultRowHeight="13.5"/>
  <cols>
    <col min="1" max="1" width="4.5" customWidth="1"/>
    <col min="6" max="6" width="23.75" customWidth="1"/>
    <col min="7" max="7" width="11.625" customWidth="1"/>
    <col min="8" max="8" width="9.125" customWidth="1"/>
    <col min="9" max="9" width="11.625" customWidth="1"/>
    <col min="10" max="14" width="9.125" customWidth="1"/>
  </cols>
  <sheetData>
    <row r="2" ht="20.25" spans="2:14">
      <c r="B2" s="207" t="s">
        <v>252</v>
      </c>
      <c r="C2" s="207"/>
      <c r="D2" s="207"/>
      <c r="E2" s="207"/>
      <c r="F2" s="207"/>
      <c r="G2" s="207"/>
      <c r="H2" s="207"/>
      <c r="I2" s="207"/>
      <c r="J2" s="207"/>
      <c r="K2" s="207"/>
      <c r="L2" s="207"/>
      <c r="M2" s="207"/>
      <c r="N2" s="207"/>
    </row>
    <row r="3" spans="2:14">
      <c r="B3" s="208"/>
      <c r="C3" s="209"/>
      <c r="D3" s="209"/>
      <c r="E3" s="209"/>
      <c r="F3" s="209"/>
      <c r="G3" s="209"/>
      <c r="H3" s="209"/>
      <c r="I3" s="209"/>
      <c r="J3" s="193"/>
      <c r="K3" s="193"/>
      <c r="L3" s="193"/>
      <c r="M3" s="208"/>
      <c r="N3" s="213" t="s">
        <v>253</v>
      </c>
    </row>
    <row r="4" spans="2:14">
      <c r="B4" s="50" t="s">
        <v>31</v>
      </c>
      <c r="C4" s="50"/>
      <c r="D4" s="50"/>
      <c r="E4" s="194"/>
      <c r="F4" s="194"/>
      <c r="G4" s="194"/>
      <c r="H4" s="194"/>
      <c r="I4" s="194"/>
      <c r="L4" s="193"/>
      <c r="M4" s="202" t="s">
        <v>32</v>
      </c>
      <c r="N4" s="202"/>
    </row>
    <row r="5" spans="2:14">
      <c r="B5" s="84" t="s">
        <v>81</v>
      </c>
      <c r="C5" s="84" t="s">
        <v>102</v>
      </c>
      <c r="D5" s="84"/>
      <c r="E5" s="84"/>
      <c r="F5" s="83" t="s">
        <v>103</v>
      </c>
      <c r="G5" s="83" t="s">
        <v>145</v>
      </c>
      <c r="H5" s="83"/>
      <c r="I5" s="83"/>
      <c r="J5" s="83"/>
      <c r="K5" s="83"/>
      <c r="L5" s="83"/>
      <c r="M5" s="83"/>
      <c r="N5" s="83"/>
    </row>
    <row r="6" ht="36" spans="2:14">
      <c r="B6" s="84"/>
      <c r="C6" s="84" t="s">
        <v>104</v>
      </c>
      <c r="D6" s="84" t="s">
        <v>105</v>
      </c>
      <c r="E6" s="83" t="s">
        <v>106</v>
      </c>
      <c r="F6" s="83"/>
      <c r="G6" s="83" t="s">
        <v>38</v>
      </c>
      <c r="H6" s="53" t="s">
        <v>149</v>
      </c>
      <c r="I6" s="53" t="s">
        <v>150</v>
      </c>
      <c r="J6" s="53" t="s">
        <v>151</v>
      </c>
      <c r="K6" s="53" t="s">
        <v>152</v>
      </c>
      <c r="L6" s="53" t="s">
        <v>153</v>
      </c>
      <c r="M6" s="53" t="s">
        <v>154</v>
      </c>
      <c r="N6" s="53" t="s">
        <v>155</v>
      </c>
    </row>
    <row r="7" s="126" customFormat="1" spans="2:14">
      <c r="B7" s="122"/>
      <c r="C7" s="122"/>
      <c r="D7" s="122"/>
      <c r="E7" s="122"/>
      <c r="F7" s="122"/>
      <c r="G7" s="118">
        <f>H7+I7+J7+K7+L7+M7+N7</f>
        <v>1056.5</v>
      </c>
      <c r="H7" s="118">
        <f>SUM(H8:H20)</f>
        <v>0</v>
      </c>
      <c r="I7" s="118">
        <f t="shared" ref="I7:N7" si="0">SUM(I8:I20)</f>
        <v>1022.2</v>
      </c>
      <c r="J7" s="118">
        <f t="shared" si="0"/>
        <v>0</v>
      </c>
      <c r="K7" s="118">
        <f t="shared" si="0"/>
        <v>0</v>
      </c>
      <c r="L7" s="118">
        <f t="shared" si="0"/>
        <v>34.3</v>
      </c>
      <c r="M7" s="118">
        <f t="shared" si="0"/>
        <v>0</v>
      </c>
      <c r="N7" s="118">
        <f t="shared" si="0"/>
        <v>0</v>
      </c>
    </row>
    <row r="8" s="126" customFormat="1" spans="2:14">
      <c r="B8" s="210" t="s">
        <v>99</v>
      </c>
      <c r="C8" s="122">
        <v>204</v>
      </c>
      <c r="D8" s="122">
        <v>2</v>
      </c>
      <c r="E8" s="122">
        <v>99</v>
      </c>
      <c r="F8" s="211" t="s">
        <v>254</v>
      </c>
      <c r="G8" s="118">
        <f>SUM(H8:N8)</f>
        <v>73</v>
      </c>
      <c r="H8" s="118"/>
      <c r="I8" s="118">
        <v>73</v>
      </c>
      <c r="J8" s="118"/>
      <c r="K8" s="118"/>
      <c r="L8" s="118"/>
      <c r="M8" s="118"/>
      <c r="N8" s="118"/>
    </row>
    <row r="9" s="126" customFormat="1" spans="2:14">
      <c r="B9" s="122" t="s">
        <v>4</v>
      </c>
      <c r="C9" s="122">
        <v>204</v>
      </c>
      <c r="D9" s="122">
        <v>2</v>
      </c>
      <c r="E9" s="122">
        <v>99</v>
      </c>
      <c r="F9" s="211" t="s">
        <v>254</v>
      </c>
      <c r="G9" s="118">
        <f>SUM(H9:N9)</f>
        <v>983.5</v>
      </c>
      <c r="H9" s="118"/>
      <c r="I9" s="118">
        <v>949.2</v>
      </c>
      <c r="J9" s="118"/>
      <c r="K9" s="118"/>
      <c r="L9" s="118">
        <v>34.3</v>
      </c>
      <c r="M9" s="118"/>
      <c r="N9" s="118"/>
    </row>
    <row r="10" s="126" customFormat="1" spans="2:14">
      <c r="B10" s="122"/>
      <c r="C10" s="122"/>
      <c r="D10" s="122"/>
      <c r="E10" s="122"/>
      <c r="F10" s="212"/>
      <c r="G10" s="122"/>
      <c r="H10" s="122"/>
      <c r="I10" s="122"/>
      <c r="J10" s="122"/>
      <c r="K10" s="122"/>
      <c r="L10" s="122"/>
      <c r="M10" s="122"/>
      <c r="N10" s="122"/>
    </row>
    <row r="11" s="126" customFormat="1" spans="2:14">
      <c r="B11" s="122"/>
      <c r="C11" s="122"/>
      <c r="D11" s="122"/>
      <c r="E11" s="122"/>
      <c r="F11" s="122"/>
      <c r="G11" s="122"/>
      <c r="H11" s="122"/>
      <c r="I11" s="122"/>
      <c r="J11" s="122"/>
      <c r="K11" s="122"/>
      <c r="L11" s="122"/>
      <c r="M11" s="122"/>
      <c r="N11" s="122"/>
    </row>
    <row r="12" s="126" customFormat="1" spans="2:14">
      <c r="B12" s="122"/>
      <c r="C12" s="122"/>
      <c r="D12" s="122"/>
      <c r="E12" s="122"/>
      <c r="F12" s="122"/>
      <c r="G12" s="122"/>
      <c r="H12" s="122"/>
      <c r="I12" s="122"/>
      <c r="J12" s="122"/>
      <c r="K12" s="122"/>
      <c r="L12" s="122"/>
      <c r="M12" s="122"/>
      <c r="N12" s="122"/>
    </row>
    <row r="13" s="126" customFormat="1" spans="2:14">
      <c r="B13" s="122"/>
      <c r="C13" s="122"/>
      <c r="D13" s="122"/>
      <c r="E13" s="122"/>
      <c r="F13" s="122"/>
      <c r="G13" s="122"/>
      <c r="H13" s="122"/>
      <c r="I13" s="122"/>
      <c r="J13" s="122"/>
      <c r="K13" s="122"/>
      <c r="L13" s="122"/>
      <c r="M13" s="122"/>
      <c r="N13" s="122"/>
    </row>
    <row r="14" spans="2:14">
      <c r="B14" s="69"/>
      <c r="C14" s="69"/>
      <c r="D14" s="69"/>
      <c r="E14" s="69"/>
      <c r="F14" s="69"/>
      <c r="G14" s="69"/>
      <c r="H14" s="69"/>
      <c r="I14" s="69"/>
      <c r="J14" s="69"/>
      <c r="K14" s="69"/>
      <c r="L14" s="69"/>
      <c r="M14" s="69"/>
      <c r="N14" s="69"/>
    </row>
    <row r="15" spans="2:14">
      <c r="B15" s="69"/>
      <c r="C15" s="69"/>
      <c r="D15" s="69"/>
      <c r="E15" s="69"/>
      <c r="F15" s="69"/>
      <c r="G15" s="69"/>
      <c r="H15" s="69"/>
      <c r="I15" s="69"/>
      <c r="J15" s="69"/>
      <c r="K15" s="69"/>
      <c r="L15" s="69"/>
      <c r="M15" s="69"/>
      <c r="N15" s="69"/>
    </row>
    <row r="16" spans="2:14">
      <c r="B16" s="69"/>
      <c r="C16" s="69"/>
      <c r="D16" s="69"/>
      <c r="E16" s="69"/>
      <c r="F16" s="69"/>
      <c r="G16" s="69"/>
      <c r="H16" s="69"/>
      <c r="I16" s="69"/>
      <c r="J16" s="69"/>
      <c r="K16" s="69"/>
      <c r="L16" s="69"/>
      <c r="M16" s="69"/>
      <c r="N16" s="69"/>
    </row>
    <row r="17" spans="2:14">
      <c r="B17" s="69"/>
      <c r="C17" s="69"/>
      <c r="D17" s="69"/>
      <c r="E17" s="69"/>
      <c r="F17" s="69"/>
      <c r="G17" s="69"/>
      <c r="H17" s="69"/>
      <c r="I17" s="69"/>
      <c r="J17" s="69"/>
      <c r="K17" s="69"/>
      <c r="L17" s="69"/>
      <c r="M17" s="69"/>
      <c r="N17" s="69"/>
    </row>
    <row r="18" spans="2:14">
      <c r="B18" s="69"/>
      <c r="C18" s="69"/>
      <c r="D18" s="69"/>
      <c r="E18" s="69"/>
      <c r="F18" s="69"/>
      <c r="G18" s="69"/>
      <c r="H18" s="69"/>
      <c r="I18" s="69"/>
      <c r="J18" s="69"/>
      <c r="K18" s="69"/>
      <c r="L18" s="69"/>
      <c r="M18" s="69"/>
      <c r="N18" s="69"/>
    </row>
    <row r="19" spans="2:14">
      <c r="B19" s="69"/>
      <c r="C19" s="69"/>
      <c r="D19" s="69"/>
      <c r="E19" s="69"/>
      <c r="F19" s="69"/>
      <c r="G19" s="69"/>
      <c r="H19" s="69"/>
      <c r="I19" s="69"/>
      <c r="J19" s="69"/>
      <c r="K19" s="69"/>
      <c r="L19" s="69"/>
      <c r="M19" s="69"/>
      <c r="N19" s="69"/>
    </row>
    <row r="20" spans="2:14">
      <c r="B20" s="69"/>
      <c r="C20" s="69"/>
      <c r="D20" s="69"/>
      <c r="E20" s="69"/>
      <c r="F20" s="69"/>
      <c r="G20" s="69"/>
      <c r="H20" s="69"/>
      <c r="I20" s="69"/>
      <c r="J20" s="69"/>
      <c r="K20" s="69"/>
      <c r="L20" s="69"/>
      <c r="M20" s="69"/>
      <c r="N20" s="69"/>
    </row>
  </sheetData>
  <mergeCells count="7">
    <mergeCell ref="B2:N2"/>
    <mergeCell ref="B4:D4"/>
    <mergeCell ref="M4:N4"/>
    <mergeCell ref="C5:E5"/>
    <mergeCell ref="G5:N5"/>
    <mergeCell ref="B5:B6"/>
    <mergeCell ref="F5:F6"/>
  </mergeCells>
  <pageMargins left="0.36875" right="0.338888888888889" top="0.41875" bottom="0.747916666666667" header="0.313888888888889" footer="0.313888888888889"/>
  <pageSetup paperSize="9" orientation="landscape" horizontalDpi="180" verticalDpi="18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N22"/>
  <sheetViews>
    <sheetView workbookViewId="0">
      <selection activeCell="I24" sqref="I24"/>
    </sheetView>
  </sheetViews>
  <sheetFormatPr defaultColWidth="9" defaultRowHeight="13.5"/>
  <sheetData>
    <row r="2" ht="27" spans="2:14">
      <c r="B2" s="192" t="s">
        <v>255</v>
      </c>
      <c r="C2" s="192"/>
      <c r="D2" s="192"/>
      <c r="E2" s="192"/>
      <c r="F2" s="192"/>
      <c r="G2" s="192"/>
      <c r="H2" s="192"/>
      <c r="I2" s="192"/>
      <c r="J2" s="192"/>
      <c r="K2" s="192"/>
      <c r="L2" s="192"/>
      <c r="M2" s="192"/>
      <c r="N2" s="192"/>
    </row>
    <row r="3" spans="2:14">
      <c r="B3" s="193"/>
      <c r="C3" s="193"/>
      <c r="D3" s="193"/>
      <c r="E3" s="193"/>
      <c r="F3" s="193"/>
      <c r="G3" s="193"/>
      <c r="H3" s="193"/>
      <c r="I3" s="193"/>
      <c r="J3" s="193"/>
      <c r="K3" s="193"/>
      <c r="L3" s="193"/>
      <c r="M3" s="201" t="s">
        <v>256</v>
      </c>
      <c r="N3" s="201"/>
    </row>
    <row r="4" spans="2:14">
      <c r="B4" s="50" t="s">
        <v>31</v>
      </c>
      <c r="C4" s="50"/>
      <c r="D4" s="50"/>
      <c r="E4" s="194"/>
      <c r="F4" s="194"/>
      <c r="G4" s="194"/>
      <c r="H4" s="194"/>
      <c r="I4" s="194"/>
      <c r="J4" s="193"/>
      <c r="K4" s="193"/>
      <c r="L4" s="193"/>
      <c r="M4" s="202" t="s">
        <v>32</v>
      </c>
      <c r="N4" s="202"/>
    </row>
    <row r="5" spans="2:14">
      <c r="B5" s="84" t="s">
        <v>81</v>
      </c>
      <c r="C5" s="84" t="s">
        <v>102</v>
      </c>
      <c r="D5" s="84"/>
      <c r="E5" s="84"/>
      <c r="F5" s="83" t="s">
        <v>103</v>
      </c>
      <c r="G5" s="83" t="s">
        <v>145</v>
      </c>
      <c r="H5" s="83"/>
      <c r="I5" s="83"/>
      <c r="J5" s="83"/>
      <c r="K5" s="83"/>
      <c r="L5" s="83"/>
      <c r="M5" s="83"/>
      <c r="N5" s="83"/>
    </row>
    <row r="6" ht="36" spans="2:14">
      <c r="B6" s="84"/>
      <c r="C6" s="84" t="s">
        <v>104</v>
      </c>
      <c r="D6" s="84" t="s">
        <v>105</v>
      </c>
      <c r="E6" s="83" t="s">
        <v>106</v>
      </c>
      <c r="F6" s="83"/>
      <c r="G6" s="83" t="s">
        <v>38</v>
      </c>
      <c r="H6" s="53" t="s">
        <v>149</v>
      </c>
      <c r="I6" s="53" t="s">
        <v>150</v>
      </c>
      <c r="J6" s="53" t="s">
        <v>151</v>
      </c>
      <c r="K6" s="53" t="s">
        <v>152</v>
      </c>
      <c r="L6" s="53" t="s">
        <v>153</v>
      </c>
      <c r="M6" s="53" t="s">
        <v>154</v>
      </c>
      <c r="N6" s="53" t="s">
        <v>155</v>
      </c>
    </row>
    <row r="7" spans="2:14">
      <c r="B7" s="195"/>
      <c r="C7" s="196"/>
      <c r="D7" s="196"/>
      <c r="E7" s="196"/>
      <c r="F7" s="197" t="s">
        <v>38</v>
      </c>
      <c r="G7" s="198">
        <f>SUM(H7:K7)</f>
        <v>0</v>
      </c>
      <c r="H7" s="198">
        <f>SUM(H8:H21)</f>
        <v>0</v>
      </c>
      <c r="I7" s="198">
        <f>SUM(I8:I21)</f>
        <v>0</v>
      </c>
      <c r="J7" s="198">
        <f>SUM(J8:J21)</f>
        <v>0</v>
      </c>
      <c r="K7" s="198">
        <f>SUM(K8:K21)</f>
        <v>0</v>
      </c>
      <c r="L7" s="203"/>
      <c r="M7" s="203"/>
      <c r="N7" s="204"/>
    </row>
    <row r="8" spans="2:14">
      <c r="B8" s="61" t="s">
        <v>257</v>
      </c>
      <c r="C8" s="62"/>
      <c r="D8" s="62"/>
      <c r="E8" s="62"/>
      <c r="F8" s="63"/>
      <c r="G8" s="199">
        <f>SUM(H8:K8)</f>
        <v>0</v>
      </c>
      <c r="H8" s="199"/>
      <c r="I8" s="199"/>
      <c r="J8" s="199"/>
      <c r="K8" s="199"/>
      <c r="L8" s="205"/>
      <c r="M8" s="205"/>
      <c r="N8" s="205"/>
    </row>
    <row r="9" spans="2:14">
      <c r="B9" s="61"/>
      <c r="C9" s="62"/>
      <c r="D9" s="62"/>
      <c r="E9" s="62"/>
      <c r="F9" s="63"/>
      <c r="G9" s="199">
        <f t="shared" ref="G9:G20" si="0">SUM(H9:K9)</f>
        <v>0</v>
      </c>
      <c r="H9" s="199"/>
      <c r="I9" s="199"/>
      <c r="J9" s="199"/>
      <c r="K9" s="199"/>
      <c r="L9" s="205"/>
      <c r="M9" s="205"/>
      <c r="N9" s="205"/>
    </row>
    <row r="10" spans="2:14">
      <c r="B10" s="61"/>
      <c r="C10" s="62"/>
      <c r="D10" s="62"/>
      <c r="E10" s="62"/>
      <c r="F10" s="63"/>
      <c r="G10" s="199">
        <f t="shared" si="0"/>
        <v>0</v>
      </c>
      <c r="H10" s="199"/>
      <c r="I10" s="199"/>
      <c r="J10" s="199"/>
      <c r="K10" s="199"/>
      <c r="L10" s="205"/>
      <c r="M10" s="205"/>
      <c r="N10" s="205"/>
    </row>
    <row r="11" spans="2:14">
      <c r="B11" s="61"/>
      <c r="C11" s="62"/>
      <c r="D11" s="62"/>
      <c r="E11" s="62"/>
      <c r="F11" s="63"/>
      <c r="G11" s="199">
        <f t="shared" si="0"/>
        <v>0</v>
      </c>
      <c r="H11" s="199"/>
      <c r="I11" s="199"/>
      <c r="J11" s="199"/>
      <c r="K11" s="199"/>
      <c r="L11" s="205"/>
      <c r="M11" s="205"/>
      <c r="N11" s="205"/>
    </row>
    <row r="12" ht="24" spans="2:14">
      <c r="B12" s="61" t="s">
        <v>258</v>
      </c>
      <c r="C12" s="62"/>
      <c r="D12" s="62"/>
      <c r="E12" s="62"/>
      <c r="F12" s="63"/>
      <c r="G12" s="199">
        <f t="shared" si="0"/>
        <v>0</v>
      </c>
      <c r="H12" s="199"/>
      <c r="I12" s="199"/>
      <c r="J12" s="199"/>
      <c r="K12" s="199"/>
      <c r="L12" s="205"/>
      <c r="M12" s="205"/>
      <c r="N12" s="205"/>
    </row>
    <row r="13" spans="2:14">
      <c r="B13" s="61"/>
      <c r="C13" s="62"/>
      <c r="D13" s="62"/>
      <c r="E13" s="62"/>
      <c r="F13" s="63"/>
      <c r="G13" s="199">
        <f t="shared" si="0"/>
        <v>0</v>
      </c>
      <c r="H13" s="199"/>
      <c r="I13" s="199"/>
      <c r="J13" s="199"/>
      <c r="K13" s="199"/>
      <c r="L13" s="205"/>
      <c r="M13" s="205"/>
      <c r="N13" s="205"/>
    </row>
    <row r="14" spans="2:14">
      <c r="B14" s="61"/>
      <c r="C14" s="62"/>
      <c r="D14" s="62"/>
      <c r="E14" s="62"/>
      <c r="F14" s="63"/>
      <c r="G14" s="199">
        <f t="shared" si="0"/>
        <v>0</v>
      </c>
      <c r="H14" s="199"/>
      <c r="I14" s="199"/>
      <c r="J14" s="199"/>
      <c r="K14" s="199"/>
      <c r="L14" s="205"/>
      <c r="M14" s="205"/>
      <c r="N14" s="205"/>
    </row>
    <row r="15" spans="2:14">
      <c r="B15" s="61"/>
      <c r="C15" s="62"/>
      <c r="D15" s="62"/>
      <c r="E15" s="62"/>
      <c r="F15" s="63"/>
      <c r="G15" s="199">
        <f t="shared" si="0"/>
        <v>0</v>
      </c>
      <c r="H15" s="199"/>
      <c r="I15" s="199"/>
      <c r="J15" s="199"/>
      <c r="K15" s="199"/>
      <c r="L15" s="205"/>
      <c r="M15" s="205"/>
      <c r="N15" s="205"/>
    </row>
    <row r="16" ht="24" spans="2:14">
      <c r="B16" s="61" t="s">
        <v>258</v>
      </c>
      <c r="C16" s="62"/>
      <c r="D16" s="62"/>
      <c r="E16" s="62"/>
      <c r="F16" s="63"/>
      <c r="G16" s="199">
        <f t="shared" si="0"/>
        <v>0</v>
      </c>
      <c r="H16" s="199"/>
      <c r="I16" s="199"/>
      <c r="J16" s="199"/>
      <c r="K16" s="199"/>
      <c r="L16" s="205"/>
      <c r="M16" s="205"/>
      <c r="N16" s="205"/>
    </row>
    <row r="17" spans="2:14">
      <c r="B17" s="186" t="s">
        <v>259</v>
      </c>
      <c r="C17" s="62"/>
      <c r="D17" s="62"/>
      <c r="E17" s="62"/>
      <c r="F17" s="63"/>
      <c r="G17" s="199">
        <f t="shared" si="0"/>
        <v>0</v>
      </c>
      <c r="H17" s="199"/>
      <c r="I17" s="199"/>
      <c r="J17" s="199"/>
      <c r="K17" s="199"/>
      <c r="L17" s="205"/>
      <c r="M17" s="205"/>
      <c r="N17" s="205"/>
    </row>
    <row r="18" spans="2:14">
      <c r="B18" s="61"/>
      <c r="C18" s="62"/>
      <c r="D18" s="62"/>
      <c r="E18" s="62"/>
      <c r="F18" s="63"/>
      <c r="G18" s="199">
        <f t="shared" si="0"/>
        <v>0</v>
      </c>
      <c r="H18" s="199"/>
      <c r="I18" s="199"/>
      <c r="J18" s="199"/>
      <c r="K18" s="199"/>
      <c r="L18" s="205"/>
      <c r="M18" s="205"/>
      <c r="N18" s="205"/>
    </row>
    <row r="19" spans="2:14">
      <c r="B19" s="61"/>
      <c r="C19" s="62"/>
      <c r="D19" s="62"/>
      <c r="E19" s="62"/>
      <c r="F19" s="63"/>
      <c r="G19" s="199">
        <f t="shared" si="0"/>
        <v>0</v>
      </c>
      <c r="H19" s="199"/>
      <c r="I19" s="199"/>
      <c r="J19" s="199"/>
      <c r="K19" s="199"/>
      <c r="L19" s="205"/>
      <c r="M19" s="205"/>
      <c r="N19" s="205"/>
    </row>
    <row r="20" spans="2:14">
      <c r="B20" s="61"/>
      <c r="C20" s="62"/>
      <c r="D20" s="62"/>
      <c r="E20" s="62"/>
      <c r="F20" s="63"/>
      <c r="G20" s="199">
        <f t="shared" si="0"/>
        <v>0</v>
      </c>
      <c r="H20" s="199"/>
      <c r="I20" s="199"/>
      <c r="J20" s="199"/>
      <c r="K20" s="199"/>
      <c r="L20" s="205"/>
      <c r="M20" s="205"/>
      <c r="N20" s="205"/>
    </row>
    <row r="21" spans="2:14">
      <c r="B21" s="186"/>
      <c r="C21" s="62"/>
      <c r="D21" s="62"/>
      <c r="E21" s="62"/>
      <c r="F21" s="63"/>
      <c r="G21" s="199"/>
      <c r="H21" s="199"/>
      <c r="I21" s="199"/>
      <c r="J21" s="199"/>
      <c r="K21" s="199"/>
      <c r="L21" s="205"/>
      <c r="M21" s="205"/>
      <c r="N21" s="205"/>
    </row>
    <row r="22" ht="48.75" customHeight="1" spans="2:14">
      <c r="B22" s="206" t="s">
        <v>260</v>
      </c>
      <c r="C22" s="94"/>
      <c r="D22" s="94"/>
      <c r="E22" s="94"/>
      <c r="F22" s="94"/>
      <c r="G22" s="94"/>
      <c r="H22" s="94"/>
      <c r="I22" s="94"/>
      <c r="J22" s="94"/>
      <c r="K22" s="94"/>
      <c r="L22" s="193"/>
      <c r="M22" s="193"/>
      <c r="N22" s="193"/>
    </row>
  </sheetData>
  <mergeCells count="8">
    <mergeCell ref="B2:N2"/>
    <mergeCell ref="M3:N3"/>
    <mergeCell ref="B4:D4"/>
    <mergeCell ref="M4:N4"/>
    <mergeCell ref="C5:E5"/>
    <mergeCell ref="G5:N5"/>
    <mergeCell ref="B5:B6"/>
    <mergeCell ref="F5:F6"/>
  </mergeCells>
  <pageMargins left="0.788888888888889" right="0.36875" top="0.747916666666667" bottom="0.747916666666667" header="0.309027777777778" footer="0.313888888888889"/>
  <pageSetup paperSize="9" orientation="landscape" horizontalDpi="180" verticalDpi="18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N22"/>
  <sheetViews>
    <sheetView workbookViewId="0">
      <selection activeCell="E24" sqref="E24"/>
    </sheetView>
  </sheetViews>
  <sheetFormatPr defaultColWidth="9" defaultRowHeight="13.5"/>
  <sheetData>
    <row r="2" ht="27" spans="2:14">
      <c r="B2" s="192" t="s">
        <v>261</v>
      </c>
      <c r="C2" s="192"/>
      <c r="D2" s="192"/>
      <c r="E2" s="192"/>
      <c r="F2" s="192"/>
      <c r="G2" s="192"/>
      <c r="H2" s="192"/>
      <c r="I2" s="192"/>
      <c r="J2" s="192"/>
      <c r="K2" s="192"/>
      <c r="L2" s="192"/>
      <c r="M2" s="192"/>
      <c r="N2" s="192"/>
    </row>
    <row r="3" spans="2:14">
      <c r="B3" s="193"/>
      <c r="C3" s="193"/>
      <c r="D3" s="193"/>
      <c r="E3" s="193"/>
      <c r="F3" s="193"/>
      <c r="G3" s="193"/>
      <c r="H3" s="193"/>
      <c r="I3" s="193"/>
      <c r="J3" s="193"/>
      <c r="K3" s="193"/>
      <c r="L3" s="193"/>
      <c r="M3" s="201" t="s">
        <v>262</v>
      </c>
      <c r="N3" s="201"/>
    </row>
    <row r="4" spans="2:14">
      <c r="B4" s="50" t="s">
        <v>31</v>
      </c>
      <c r="C4" s="50"/>
      <c r="D4" s="50"/>
      <c r="E4" s="194"/>
      <c r="F4" s="194"/>
      <c r="G4" s="194"/>
      <c r="H4" s="194"/>
      <c r="I4" s="194"/>
      <c r="J4" s="193"/>
      <c r="K4" s="193"/>
      <c r="L4" s="193"/>
      <c r="M4" s="202" t="s">
        <v>32</v>
      </c>
      <c r="N4" s="202"/>
    </row>
    <row r="5" spans="2:14">
      <c r="B5" s="84" t="s">
        <v>81</v>
      </c>
      <c r="C5" s="84" t="s">
        <v>102</v>
      </c>
      <c r="D5" s="84"/>
      <c r="E5" s="84"/>
      <c r="F5" s="83" t="s">
        <v>103</v>
      </c>
      <c r="G5" s="83" t="s">
        <v>145</v>
      </c>
      <c r="H5" s="83"/>
      <c r="I5" s="83"/>
      <c r="J5" s="83"/>
      <c r="K5" s="83"/>
      <c r="L5" s="83"/>
      <c r="M5" s="83"/>
      <c r="N5" s="83"/>
    </row>
    <row r="6" ht="36" spans="2:14">
      <c r="B6" s="84"/>
      <c r="C6" s="84" t="s">
        <v>104</v>
      </c>
      <c r="D6" s="84" t="s">
        <v>105</v>
      </c>
      <c r="E6" s="83" t="s">
        <v>106</v>
      </c>
      <c r="F6" s="83"/>
      <c r="G6" s="83" t="s">
        <v>38</v>
      </c>
      <c r="H6" s="53" t="s">
        <v>149</v>
      </c>
      <c r="I6" s="53" t="s">
        <v>150</v>
      </c>
      <c r="J6" s="53" t="s">
        <v>151</v>
      </c>
      <c r="K6" s="53" t="s">
        <v>152</v>
      </c>
      <c r="L6" s="53" t="s">
        <v>153</v>
      </c>
      <c r="M6" s="53" t="s">
        <v>154</v>
      </c>
      <c r="N6" s="53" t="s">
        <v>155</v>
      </c>
    </row>
    <row r="7" spans="2:14">
      <c r="B7" s="195"/>
      <c r="C7" s="196"/>
      <c r="D7" s="196"/>
      <c r="E7" s="196"/>
      <c r="F7" s="197" t="s">
        <v>38</v>
      </c>
      <c r="G7" s="198">
        <f>SUM(H7:K7)</f>
        <v>0</v>
      </c>
      <c r="H7" s="198">
        <f>SUM(H8:H21)</f>
        <v>0</v>
      </c>
      <c r="I7" s="198">
        <f>SUM(I8:I21)</f>
        <v>0</v>
      </c>
      <c r="J7" s="198">
        <f>SUM(J8:J21)</f>
        <v>0</v>
      </c>
      <c r="K7" s="198">
        <f>SUM(K8:K21)</f>
        <v>0</v>
      </c>
      <c r="L7" s="203"/>
      <c r="M7" s="203"/>
      <c r="N7" s="204"/>
    </row>
    <row r="8" spans="2:14">
      <c r="B8" s="61" t="s">
        <v>257</v>
      </c>
      <c r="C8" s="62"/>
      <c r="D8" s="62"/>
      <c r="E8" s="62"/>
      <c r="F8" s="63"/>
      <c r="G8" s="199">
        <f>SUM(H8:K8)</f>
        <v>0</v>
      </c>
      <c r="H8" s="199"/>
      <c r="I8" s="199"/>
      <c r="J8" s="199"/>
      <c r="K8" s="199"/>
      <c r="L8" s="205"/>
      <c r="M8" s="205"/>
      <c r="N8" s="205"/>
    </row>
    <row r="9" spans="2:14">
      <c r="B9" s="61"/>
      <c r="C9" s="62"/>
      <c r="D9" s="62"/>
      <c r="E9" s="62"/>
      <c r="F9" s="63"/>
      <c r="G9" s="199">
        <f t="shared" ref="G9:G20" si="0">SUM(H9:K9)</f>
        <v>0</v>
      </c>
      <c r="H9" s="199"/>
      <c r="I9" s="199"/>
      <c r="J9" s="199"/>
      <c r="K9" s="199"/>
      <c r="L9" s="205"/>
      <c r="M9" s="205"/>
      <c r="N9" s="205"/>
    </row>
    <row r="10" spans="2:14">
      <c r="B10" s="61"/>
      <c r="C10" s="62"/>
      <c r="D10" s="62"/>
      <c r="E10" s="62"/>
      <c r="F10" s="63"/>
      <c r="G10" s="199">
        <f t="shared" si="0"/>
        <v>0</v>
      </c>
      <c r="H10" s="199"/>
      <c r="I10" s="199"/>
      <c r="J10" s="199"/>
      <c r="K10" s="199"/>
      <c r="L10" s="205"/>
      <c r="M10" s="205"/>
      <c r="N10" s="205"/>
    </row>
    <row r="11" spans="2:14">
      <c r="B11" s="61"/>
      <c r="C11" s="62"/>
      <c r="D11" s="62"/>
      <c r="E11" s="62"/>
      <c r="F11" s="63"/>
      <c r="G11" s="199">
        <f t="shared" si="0"/>
        <v>0</v>
      </c>
      <c r="H11" s="199"/>
      <c r="I11" s="199"/>
      <c r="J11" s="199"/>
      <c r="K11" s="199"/>
      <c r="L11" s="205"/>
      <c r="M11" s="205"/>
      <c r="N11" s="205"/>
    </row>
    <row r="12" ht="24" spans="2:14">
      <c r="B12" s="61" t="s">
        <v>258</v>
      </c>
      <c r="C12" s="62"/>
      <c r="D12" s="62"/>
      <c r="E12" s="62"/>
      <c r="F12" s="63"/>
      <c r="G12" s="199">
        <f t="shared" si="0"/>
        <v>0</v>
      </c>
      <c r="H12" s="199"/>
      <c r="I12" s="199"/>
      <c r="J12" s="199"/>
      <c r="K12" s="199"/>
      <c r="L12" s="205"/>
      <c r="M12" s="205"/>
      <c r="N12" s="205"/>
    </row>
    <row r="13" spans="2:14">
      <c r="B13" s="61"/>
      <c r="C13" s="62"/>
      <c r="D13" s="62"/>
      <c r="E13" s="62"/>
      <c r="F13" s="63"/>
      <c r="G13" s="199">
        <f t="shared" si="0"/>
        <v>0</v>
      </c>
      <c r="H13" s="199"/>
      <c r="I13" s="199"/>
      <c r="J13" s="199"/>
      <c r="K13" s="199"/>
      <c r="L13" s="205"/>
      <c r="M13" s="205"/>
      <c r="N13" s="205"/>
    </row>
    <row r="14" spans="2:14">
      <c r="B14" s="61"/>
      <c r="C14" s="62"/>
      <c r="D14" s="62"/>
      <c r="E14" s="62"/>
      <c r="F14" s="63"/>
      <c r="G14" s="199">
        <f t="shared" si="0"/>
        <v>0</v>
      </c>
      <c r="H14" s="199"/>
      <c r="I14" s="199"/>
      <c r="J14" s="199"/>
      <c r="K14" s="199"/>
      <c r="L14" s="205"/>
      <c r="M14" s="205"/>
      <c r="N14" s="205"/>
    </row>
    <row r="15" spans="2:14">
      <c r="B15" s="61"/>
      <c r="C15" s="62"/>
      <c r="D15" s="62"/>
      <c r="E15" s="62"/>
      <c r="F15" s="63"/>
      <c r="G15" s="199">
        <f t="shared" si="0"/>
        <v>0</v>
      </c>
      <c r="H15" s="199"/>
      <c r="I15" s="199"/>
      <c r="J15" s="199"/>
      <c r="K15" s="199"/>
      <c r="L15" s="205"/>
      <c r="M15" s="205"/>
      <c r="N15" s="205"/>
    </row>
    <row r="16" ht="24" spans="2:14">
      <c r="B16" s="61" t="s">
        <v>258</v>
      </c>
      <c r="C16" s="62"/>
      <c r="D16" s="62"/>
      <c r="E16" s="62"/>
      <c r="F16" s="63"/>
      <c r="G16" s="199">
        <f t="shared" si="0"/>
        <v>0</v>
      </c>
      <c r="H16" s="199"/>
      <c r="I16" s="199"/>
      <c r="J16" s="199"/>
      <c r="K16" s="199"/>
      <c r="L16" s="205"/>
      <c r="M16" s="205"/>
      <c r="N16" s="205"/>
    </row>
    <row r="17" spans="2:14">
      <c r="B17" s="186" t="s">
        <v>259</v>
      </c>
      <c r="C17" s="62"/>
      <c r="D17" s="62"/>
      <c r="E17" s="62"/>
      <c r="F17" s="63"/>
      <c r="G17" s="199">
        <f t="shared" si="0"/>
        <v>0</v>
      </c>
      <c r="H17" s="199"/>
      <c r="I17" s="199"/>
      <c r="J17" s="199"/>
      <c r="K17" s="199"/>
      <c r="L17" s="205"/>
      <c r="M17" s="205"/>
      <c r="N17" s="205"/>
    </row>
    <row r="18" spans="2:14">
      <c r="B18" s="61"/>
      <c r="C18" s="62"/>
      <c r="D18" s="62"/>
      <c r="E18" s="62"/>
      <c r="F18" s="63"/>
      <c r="G18" s="199">
        <f t="shared" si="0"/>
        <v>0</v>
      </c>
      <c r="H18" s="199"/>
      <c r="I18" s="199"/>
      <c r="J18" s="199"/>
      <c r="K18" s="199"/>
      <c r="L18" s="205"/>
      <c r="M18" s="205"/>
      <c r="N18" s="205"/>
    </row>
    <row r="19" spans="2:14">
      <c r="B19" s="61"/>
      <c r="C19" s="62"/>
      <c r="D19" s="62"/>
      <c r="E19" s="62"/>
      <c r="F19" s="63"/>
      <c r="G19" s="199">
        <f t="shared" si="0"/>
        <v>0</v>
      </c>
      <c r="H19" s="199"/>
      <c r="I19" s="199"/>
      <c r="J19" s="199"/>
      <c r="K19" s="199"/>
      <c r="L19" s="205"/>
      <c r="M19" s="205"/>
      <c r="N19" s="205"/>
    </row>
    <row r="20" spans="2:14">
      <c r="B20" s="61"/>
      <c r="C20" s="62"/>
      <c r="D20" s="62"/>
      <c r="E20" s="62"/>
      <c r="F20" s="63"/>
      <c r="G20" s="199">
        <f t="shared" si="0"/>
        <v>0</v>
      </c>
      <c r="H20" s="199"/>
      <c r="I20" s="199"/>
      <c r="J20" s="199"/>
      <c r="K20" s="199"/>
      <c r="L20" s="205"/>
      <c r="M20" s="205"/>
      <c r="N20" s="205"/>
    </row>
    <row r="21" spans="2:14">
      <c r="B21" s="186"/>
      <c r="C21" s="62"/>
      <c r="D21" s="62"/>
      <c r="E21" s="62"/>
      <c r="F21" s="63"/>
      <c r="G21" s="199"/>
      <c r="H21" s="199"/>
      <c r="I21" s="199"/>
      <c r="J21" s="199"/>
      <c r="K21" s="199"/>
      <c r="L21" s="205"/>
      <c r="M21" s="205"/>
      <c r="N21" s="205"/>
    </row>
    <row r="22" ht="26.25" customHeight="1" spans="2:14">
      <c r="B22" s="200" t="s">
        <v>260</v>
      </c>
      <c r="C22" s="94"/>
      <c r="D22" s="94"/>
      <c r="E22" s="94"/>
      <c r="F22" s="94"/>
      <c r="G22" s="94"/>
      <c r="H22" s="94"/>
      <c r="I22" s="94"/>
      <c r="J22" s="94"/>
      <c r="K22" s="94"/>
      <c r="L22" s="193"/>
      <c r="M22" s="193"/>
      <c r="N22" s="193"/>
    </row>
  </sheetData>
  <mergeCells count="8">
    <mergeCell ref="B2:N2"/>
    <mergeCell ref="M3:N3"/>
    <mergeCell ref="B4:D4"/>
    <mergeCell ref="M4:N4"/>
    <mergeCell ref="C5:E5"/>
    <mergeCell ref="G5:N5"/>
    <mergeCell ref="B5:B6"/>
    <mergeCell ref="F5:F6"/>
  </mergeCells>
  <pageMargins left="0.707638888888889" right="0.438888888888889" top="0.747916666666667" bottom="0.747916666666667" header="0.313888888888889" footer="0.313888888888889"/>
  <pageSetup paperSize="9" orientation="landscape" horizontalDpi="180" verticalDpi="18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L12"/>
  <sheetViews>
    <sheetView workbookViewId="0">
      <selection activeCell="B12" sqref="B12:L12"/>
    </sheetView>
  </sheetViews>
  <sheetFormatPr defaultColWidth="9" defaultRowHeight="13.5"/>
  <sheetData>
    <row r="2" ht="27" spans="2:12">
      <c r="B2" s="172" t="s">
        <v>263</v>
      </c>
      <c r="C2" s="172"/>
      <c r="D2" s="172"/>
      <c r="E2" s="172"/>
      <c r="F2" s="172"/>
      <c r="G2" s="172"/>
      <c r="H2" s="172"/>
      <c r="I2" s="172"/>
      <c r="J2" s="172"/>
      <c r="K2" s="172"/>
      <c r="L2" s="172"/>
    </row>
    <row r="3" spans="2:12">
      <c r="B3" s="173"/>
      <c r="C3" s="173"/>
      <c r="D3" s="173"/>
      <c r="E3" s="173"/>
      <c r="F3" s="173"/>
      <c r="G3" s="173"/>
      <c r="H3" s="173"/>
      <c r="I3" s="173"/>
      <c r="J3" s="173"/>
      <c r="K3" s="173"/>
      <c r="L3" s="188" t="s">
        <v>264</v>
      </c>
    </row>
    <row r="4" spans="2:12">
      <c r="B4" s="50" t="s">
        <v>265</v>
      </c>
      <c r="C4" s="50"/>
      <c r="D4" s="78"/>
      <c r="E4" s="174"/>
      <c r="F4" s="174"/>
      <c r="G4" s="174"/>
      <c r="H4" s="174"/>
      <c r="I4" s="174"/>
      <c r="J4" s="173"/>
      <c r="K4" s="173"/>
      <c r="L4" s="189" t="s">
        <v>32</v>
      </c>
    </row>
    <row r="5" ht="32.25" customHeight="1" spans="2:12">
      <c r="B5" s="175" t="s">
        <v>81</v>
      </c>
      <c r="C5" s="175" t="s">
        <v>102</v>
      </c>
      <c r="D5" s="175"/>
      <c r="E5" s="175"/>
      <c r="F5" s="176" t="s">
        <v>103</v>
      </c>
      <c r="G5" s="176" t="s">
        <v>145</v>
      </c>
      <c r="H5" s="176"/>
      <c r="I5" s="176"/>
      <c r="J5" s="176"/>
      <c r="K5" s="176"/>
      <c r="L5" s="176"/>
    </row>
    <row r="6" ht="32.25" customHeight="1" spans="2:12">
      <c r="B6" s="175"/>
      <c r="C6" s="175" t="s">
        <v>104</v>
      </c>
      <c r="D6" s="175" t="s">
        <v>105</v>
      </c>
      <c r="E6" s="176" t="s">
        <v>106</v>
      </c>
      <c r="F6" s="176"/>
      <c r="G6" s="176" t="s">
        <v>38</v>
      </c>
      <c r="H6" s="177" t="s">
        <v>149</v>
      </c>
      <c r="I6" s="177" t="s">
        <v>150</v>
      </c>
      <c r="J6" s="177" t="s">
        <v>151</v>
      </c>
      <c r="K6" s="177" t="s">
        <v>259</v>
      </c>
      <c r="L6" s="177" t="s">
        <v>155</v>
      </c>
    </row>
    <row r="7" ht="32.25" customHeight="1" spans="2:12">
      <c r="B7" s="178"/>
      <c r="C7" s="179"/>
      <c r="D7" s="179"/>
      <c r="E7" s="179"/>
      <c r="F7" s="180" t="s">
        <v>38</v>
      </c>
      <c r="G7" s="181">
        <f>SUM(H7:K7)</f>
        <v>0</v>
      </c>
      <c r="H7" s="181">
        <f>SUM(H8:H11)</f>
        <v>0</v>
      </c>
      <c r="I7" s="181">
        <f>SUM(I8:I11)</f>
        <v>0</v>
      </c>
      <c r="J7" s="181">
        <f>SUM(J8:J11)</f>
        <v>0</v>
      </c>
      <c r="K7" s="181">
        <f>SUM(K8:K11)</f>
        <v>0</v>
      </c>
      <c r="L7" s="190"/>
    </row>
    <row r="8" ht="32.25" customHeight="1" spans="2:12">
      <c r="B8" s="182"/>
      <c r="C8" s="183"/>
      <c r="D8" s="183"/>
      <c r="E8" s="183"/>
      <c r="F8" s="184"/>
      <c r="G8" s="185">
        <f>SUM(H8:K8)</f>
        <v>0</v>
      </c>
      <c r="H8" s="185"/>
      <c r="I8" s="185"/>
      <c r="J8" s="185"/>
      <c r="K8" s="185"/>
      <c r="L8" s="191"/>
    </row>
    <row r="9" ht="32.25" customHeight="1" spans="2:12">
      <c r="B9" s="182"/>
      <c r="C9" s="183"/>
      <c r="D9" s="183"/>
      <c r="E9" s="183"/>
      <c r="F9" s="184"/>
      <c r="G9" s="185">
        <f>SUM(H9:K9)</f>
        <v>0</v>
      </c>
      <c r="H9" s="185"/>
      <c r="I9" s="185"/>
      <c r="J9" s="185"/>
      <c r="K9" s="185"/>
      <c r="L9" s="191"/>
    </row>
    <row r="10" ht="32.25" customHeight="1" spans="2:12">
      <c r="B10" s="182"/>
      <c r="C10" s="183"/>
      <c r="D10" s="183"/>
      <c r="E10" s="183"/>
      <c r="F10" s="184"/>
      <c r="G10" s="185">
        <f>SUM(H10:K10)</f>
        <v>0</v>
      </c>
      <c r="H10" s="185"/>
      <c r="I10" s="185"/>
      <c r="J10" s="185"/>
      <c r="K10" s="185"/>
      <c r="L10" s="191"/>
    </row>
    <row r="11" ht="32.25" customHeight="1" spans="2:12">
      <c r="B11" s="186"/>
      <c r="C11" s="183"/>
      <c r="D11" s="183"/>
      <c r="E11" s="183"/>
      <c r="F11" s="184"/>
      <c r="G11" s="185"/>
      <c r="H11" s="185"/>
      <c r="I11" s="185"/>
      <c r="J11" s="185"/>
      <c r="K11" s="185"/>
      <c r="L11" s="191"/>
    </row>
    <row r="12" ht="25.5" spans="2:12">
      <c r="B12" s="187" t="s">
        <v>266</v>
      </c>
      <c r="C12" s="187"/>
      <c r="D12" s="187"/>
      <c r="E12" s="187"/>
      <c r="F12" s="187"/>
      <c r="G12" s="187"/>
      <c r="H12" s="187"/>
      <c r="I12" s="187"/>
      <c r="J12" s="187"/>
      <c r="K12" s="187"/>
      <c r="L12" s="187"/>
    </row>
  </sheetData>
  <mergeCells count="7">
    <mergeCell ref="B2:L2"/>
    <mergeCell ref="B4:D4"/>
    <mergeCell ref="C5:E5"/>
    <mergeCell ref="G5:L5"/>
    <mergeCell ref="B12:L12"/>
    <mergeCell ref="B5:B6"/>
    <mergeCell ref="F5:F6"/>
  </mergeCells>
  <pageMargins left="1.1" right="0.707638888888889" top="0.747916666666667" bottom="0.747916666666667" header="0.313888888888889" footer="0.313888888888889"/>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S40"/>
  <sheetViews>
    <sheetView topLeftCell="A22" workbookViewId="0">
      <selection activeCell="H20" sqref="H20"/>
    </sheetView>
  </sheetViews>
  <sheetFormatPr defaultColWidth="9" defaultRowHeight="13.5"/>
  <cols>
    <col min="1" max="1" width="3" customWidth="1"/>
    <col min="2" max="2" width="12.625" style="126" customWidth="1"/>
    <col min="3" max="5" width="7.875" customWidth="1"/>
    <col min="6" max="6" width="16.125" customWidth="1"/>
    <col min="7" max="7" width="46.375" customWidth="1"/>
    <col min="8" max="8" width="40.375" customWidth="1"/>
    <col min="9" max="12" width="20.375" customWidth="1"/>
    <col min="13" max="19" width="12.5" customWidth="1"/>
  </cols>
  <sheetData>
    <row r="2" ht="27" spans="2:19">
      <c r="B2" s="127" t="s">
        <v>267</v>
      </c>
      <c r="C2" s="127"/>
      <c r="D2" s="127"/>
      <c r="E2" s="127"/>
      <c r="F2" s="127"/>
      <c r="G2" s="127"/>
      <c r="H2" s="127"/>
      <c r="I2" s="127"/>
      <c r="J2" s="127"/>
      <c r="K2" s="127"/>
      <c r="L2" s="127"/>
      <c r="M2" s="127"/>
      <c r="N2" s="127"/>
      <c r="O2" s="127"/>
      <c r="P2" s="127"/>
      <c r="Q2" s="127"/>
      <c r="R2" s="127"/>
      <c r="S2" s="127"/>
    </row>
    <row r="3" spans="2:19">
      <c r="B3" s="128"/>
      <c r="C3" s="129"/>
      <c r="D3" s="129"/>
      <c r="E3" s="129"/>
      <c r="F3" s="129"/>
      <c r="G3" s="129"/>
      <c r="H3" s="129"/>
      <c r="I3" s="129"/>
      <c r="J3" s="129"/>
      <c r="K3" s="129"/>
      <c r="L3" s="129"/>
      <c r="M3" s="129"/>
      <c r="N3" s="129"/>
      <c r="O3" s="154"/>
      <c r="P3" s="154"/>
      <c r="Q3" s="154"/>
      <c r="R3" s="154"/>
      <c r="S3" s="170" t="s">
        <v>268</v>
      </c>
    </row>
    <row r="4" spans="2:19">
      <c r="B4" s="130" t="s">
        <v>31</v>
      </c>
      <c r="C4" s="130"/>
      <c r="D4" s="130"/>
      <c r="E4" s="129"/>
      <c r="F4" s="129"/>
      <c r="G4" s="129"/>
      <c r="H4" s="129"/>
      <c r="I4" s="129"/>
      <c r="J4" s="129"/>
      <c r="K4" s="129"/>
      <c r="L4" s="129"/>
      <c r="M4" s="129"/>
      <c r="N4" s="129"/>
      <c r="O4" s="154"/>
      <c r="P4" s="129"/>
      <c r="Q4" s="154"/>
      <c r="R4" s="154"/>
      <c r="S4" s="171" t="s">
        <v>32</v>
      </c>
    </row>
    <row r="5" ht="54" customHeight="1" spans="2:19">
      <c r="B5" s="131" t="s">
        <v>81</v>
      </c>
      <c r="C5" s="132" t="s">
        <v>102</v>
      </c>
      <c r="D5" s="132"/>
      <c r="E5" s="132"/>
      <c r="F5" s="133" t="s">
        <v>103</v>
      </c>
      <c r="G5" s="133" t="s">
        <v>269</v>
      </c>
      <c r="H5" s="133" t="s">
        <v>270</v>
      </c>
      <c r="I5" s="133" t="s">
        <v>137</v>
      </c>
      <c r="J5" s="133"/>
      <c r="K5" s="133"/>
      <c r="L5" s="133"/>
      <c r="M5" s="133"/>
      <c r="N5" s="133"/>
      <c r="O5" s="133"/>
      <c r="P5" s="133"/>
      <c r="Q5" s="133"/>
      <c r="R5" s="133"/>
      <c r="S5" s="133"/>
    </row>
    <row r="6" ht="54" customHeight="1" spans="2:19">
      <c r="B6" s="131"/>
      <c r="C6" s="132" t="s">
        <v>104</v>
      </c>
      <c r="D6" s="132" t="s">
        <v>105</v>
      </c>
      <c r="E6" s="132" t="s">
        <v>106</v>
      </c>
      <c r="F6" s="133"/>
      <c r="G6" s="133"/>
      <c r="H6" s="133"/>
      <c r="I6" s="133" t="s">
        <v>38</v>
      </c>
      <c r="J6" s="133" t="s">
        <v>37</v>
      </c>
      <c r="K6" s="133"/>
      <c r="L6" s="133" t="s">
        <v>84</v>
      </c>
      <c r="M6" s="133" t="s">
        <v>85</v>
      </c>
      <c r="N6" s="133" t="s">
        <v>86</v>
      </c>
      <c r="O6" s="133"/>
      <c r="P6" s="133" t="s">
        <v>87</v>
      </c>
      <c r="Q6" s="133" t="s">
        <v>88</v>
      </c>
      <c r="R6" s="133" t="s">
        <v>89</v>
      </c>
      <c r="S6" s="133" t="s">
        <v>90</v>
      </c>
    </row>
    <row r="7" ht="54" customHeight="1" spans="2:19">
      <c r="B7" s="131"/>
      <c r="C7" s="132"/>
      <c r="D7" s="132"/>
      <c r="E7" s="132"/>
      <c r="F7" s="133"/>
      <c r="G7" s="133"/>
      <c r="H7" s="133"/>
      <c r="I7" s="133"/>
      <c r="J7" s="108" t="s">
        <v>39</v>
      </c>
      <c r="K7" s="53" t="s">
        <v>93</v>
      </c>
      <c r="L7" s="133"/>
      <c r="M7" s="133"/>
      <c r="N7" s="155" t="s">
        <v>94</v>
      </c>
      <c r="O7" s="133" t="s">
        <v>95</v>
      </c>
      <c r="P7" s="133"/>
      <c r="Q7" s="133"/>
      <c r="R7" s="133"/>
      <c r="S7" s="133"/>
    </row>
    <row r="8" ht="39" customHeight="1" spans="2:19">
      <c r="B8" s="122"/>
      <c r="C8" s="134"/>
      <c r="D8" s="135"/>
      <c r="E8" s="135"/>
      <c r="F8" s="134" t="s">
        <v>38</v>
      </c>
      <c r="G8" s="135"/>
      <c r="H8" s="135"/>
      <c r="I8" s="156">
        <f>I9</f>
        <v>26569.79</v>
      </c>
      <c r="J8" s="156">
        <f t="shared" ref="J8:L9" si="0">J9</f>
        <v>25513.29</v>
      </c>
      <c r="K8" s="156">
        <f t="shared" si="0"/>
        <v>2891</v>
      </c>
      <c r="L8" s="156">
        <f t="shared" si="0"/>
        <v>1056.5</v>
      </c>
      <c r="M8" s="69"/>
      <c r="N8" s="69"/>
      <c r="O8" s="69"/>
      <c r="P8" s="69"/>
      <c r="Q8" s="69"/>
      <c r="R8" s="69"/>
      <c r="S8" s="69"/>
    </row>
    <row r="9" ht="39" customHeight="1" spans="2:19">
      <c r="B9" s="122"/>
      <c r="C9" s="134">
        <v>204</v>
      </c>
      <c r="D9" s="135"/>
      <c r="E9" s="135"/>
      <c r="F9" s="134" t="s">
        <v>40</v>
      </c>
      <c r="G9" s="135"/>
      <c r="H9" s="135"/>
      <c r="I9" s="156">
        <f>I10</f>
        <v>26569.79</v>
      </c>
      <c r="J9" s="156">
        <f t="shared" si="0"/>
        <v>25513.29</v>
      </c>
      <c r="K9" s="156">
        <f t="shared" si="0"/>
        <v>2891</v>
      </c>
      <c r="L9" s="156">
        <f t="shared" si="0"/>
        <v>1056.5</v>
      </c>
      <c r="M9" s="69"/>
      <c r="N9" s="69"/>
      <c r="O9" s="69"/>
      <c r="P9" s="69"/>
      <c r="Q9" s="69"/>
      <c r="R9" s="69"/>
      <c r="S9" s="69"/>
    </row>
    <row r="10" ht="39" customHeight="1" spans="2:19">
      <c r="B10" s="122"/>
      <c r="C10" s="134"/>
      <c r="D10" s="135" t="s">
        <v>107</v>
      </c>
      <c r="E10" s="135"/>
      <c r="F10" s="134" t="s">
        <v>42</v>
      </c>
      <c r="G10" s="135"/>
      <c r="H10" s="135"/>
      <c r="I10" s="156">
        <f>I11+I21+I31+I36+I39</f>
        <v>26569.79</v>
      </c>
      <c r="J10" s="156">
        <f>J11+J21+J31+J36+J39</f>
        <v>25513.29</v>
      </c>
      <c r="K10" s="156">
        <f>K11+K21+K31+K36+K39</f>
        <v>2891</v>
      </c>
      <c r="L10" s="156">
        <f>L11+L21+L31+L36+L39</f>
        <v>1056.5</v>
      </c>
      <c r="M10" s="69"/>
      <c r="N10" s="69"/>
      <c r="O10" s="69"/>
      <c r="P10" s="69"/>
      <c r="Q10" s="69"/>
      <c r="R10" s="69"/>
      <c r="S10" s="69"/>
    </row>
    <row r="11" ht="30" customHeight="1" spans="2:19">
      <c r="B11" s="122"/>
      <c r="C11" s="134"/>
      <c r="D11" s="135"/>
      <c r="E11" s="135"/>
      <c r="F11" s="134"/>
      <c r="G11" s="136" t="s">
        <v>271</v>
      </c>
      <c r="H11" s="135"/>
      <c r="I11" s="156">
        <f>SUM(I12:I20)</f>
        <v>22073.8</v>
      </c>
      <c r="J11" s="156">
        <f>SUM(J12:J20)</f>
        <v>22000.8</v>
      </c>
      <c r="K11" s="156">
        <f>SUM(K12:K20)</f>
        <v>2891</v>
      </c>
      <c r="L11" s="156">
        <f>SUM(L12:L20)</f>
        <v>73</v>
      </c>
      <c r="M11" s="69"/>
      <c r="N11" s="69"/>
      <c r="O11" s="69"/>
      <c r="P11" s="69"/>
      <c r="Q11" s="69"/>
      <c r="R11" s="69"/>
      <c r="S11" s="69"/>
    </row>
    <row r="12" ht="47.25" customHeight="1" spans="2:19">
      <c r="B12" s="122" t="s">
        <v>99</v>
      </c>
      <c r="C12" s="69">
        <v>204</v>
      </c>
      <c r="D12" s="135" t="s">
        <v>107</v>
      </c>
      <c r="E12" s="69">
        <v>99</v>
      </c>
      <c r="F12" s="137" t="s">
        <v>55</v>
      </c>
      <c r="G12" s="138" t="s">
        <v>272</v>
      </c>
      <c r="H12" s="139" t="s">
        <v>273</v>
      </c>
      <c r="I12" s="157">
        <v>100</v>
      </c>
      <c r="J12" s="157">
        <v>100</v>
      </c>
      <c r="K12" s="157"/>
      <c r="L12" s="157"/>
      <c r="M12" s="158"/>
      <c r="N12" s="158"/>
      <c r="O12" s="158"/>
      <c r="P12" s="159"/>
      <c r="Q12" s="69"/>
      <c r="R12" s="69"/>
      <c r="S12" s="69"/>
    </row>
    <row r="13" ht="47.25" customHeight="1" spans="2:19">
      <c r="B13" s="122" t="s">
        <v>99</v>
      </c>
      <c r="C13" s="69">
        <v>204</v>
      </c>
      <c r="D13" s="135" t="s">
        <v>107</v>
      </c>
      <c r="E13" s="69">
        <v>99</v>
      </c>
      <c r="F13" s="137" t="s">
        <v>55</v>
      </c>
      <c r="G13" s="138" t="s">
        <v>274</v>
      </c>
      <c r="H13" s="139" t="s">
        <v>275</v>
      </c>
      <c r="I13" s="157">
        <v>632.3</v>
      </c>
      <c r="J13" s="157">
        <v>632.3</v>
      </c>
      <c r="K13" s="157"/>
      <c r="L13" s="157"/>
      <c r="M13" s="158"/>
      <c r="N13" s="158"/>
      <c r="O13" s="158"/>
      <c r="P13" s="159"/>
      <c r="Q13" s="69"/>
      <c r="R13" s="69"/>
      <c r="S13" s="69"/>
    </row>
    <row r="14" ht="47.25" customHeight="1" spans="2:19">
      <c r="B14" s="122" t="s">
        <v>99</v>
      </c>
      <c r="C14" s="69">
        <v>204</v>
      </c>
      <c r="D14" s="135" t="s">
        <v>107</v>
      </c>
      <c r="E14" s="69">
        <v>99</v>
      </c>
      <c r="F14" s="137" t="s">
        <v>55</v>
      </c>
      <c r="G14" s="138" t="s">
        <v>276</v>
      </c>
      <c r="H14" s="139" t="s">
        <v>277</v>
      </c>
      <c r="I14" s="157">
        <v>110</v>
      </c>
      <c r="J14" s="157">
        <v>110</v>
      </c>
      <c r="K14" s="157"/>
      <c r="L14" s="157"/>
      <c r="M14" s="158"/>
      <c r="N14" s="158"/>
      <c r="O14" s="158"/>
      <c r="P14" s="159"/>
      <c r="Q14" s="69"/>
      <c r="R14" s="69"/>
      <c r="S14" s="69"/>
    </row>
    <row r="15" ht="47.25" customHeight="1" spans="2:19">
      <c r="B15" s="122" t="s">
        <v>99</v>
      </c>
      <c r="C15" s="69">
        <v>204</v>
      </c>
      <c r="D15" s="135" t="s">
        <v>107</v>
      </c>
      <c r="E15" s="69">
        <v>99</v>
      </c>
      <c r="F15" s="137" t="s">
        <v>55</v>
      </c>
      <c r="G15" s="138" t="s">
        <v>278</v>
      </c>
      <c r="H15" s="139" t="s">
        <v>279</v>
      </c>
      <c r="I15" s="157">
        <v>20</v>
      </c>
      <c r="J15" s="157">
        <v>20</v>
      </c>
      <c r="K15" s="157"/>
      <c r="L15" s="157"/>
      <c r="M15" s="158"/>
      <c r="N15" s="158"/>
      <c r="O15" s="158"/>
      <c r="P15" s="159"/>
      <c r="Q15" s="69"/>
      <c r="R15" s="69"/>
      <c r="S15" s="69"/>
    </row>
    <row r="16" ht="47.25" customHeight="1" spans="2:19">
      <c r="B16" s="122" t="s">
        <v>99</v>
      </c>
      <c r="C16" s="69">
        <v>204</v>
      </c>
      <c r="D16" s="135" t="s">
        <v>107</v>
      </c>
      <c r="E16" s="69">
        <v>99</v>
      </c>
      <c r="F16" s="137" t="s">
        <v>55</v>
      </c>
      <c r="G16" s="138" t="s">
        <v>280</v>
      </c>
      <c r="H16" s="139" t="s">
        <v>281</v>
      </c>
      <c r="I16" s="157">
        <v>16900</v>
      </c>
      <c r="J16" s="157">
        <v>16900</v>
      </c>
      <c r="K16" s="157"/>
      <c r="L16" s="157"/>
      <c r="M16" s="158"/>
      <c r="N16" s="158"/>
      <c r="O16" s="158"/>
      <c r="P16" s="159"/>
      <c r="Q16" s="69"/>
      <c r="R16" s="69"/>
      <c r="S16" s="69"/>
    </row>
    <row r="17" ht="47.25" customHeight="1" spans="2:19">
      <c r="B17" s="122" t="s">
        <v>99</v>
      </c>
      <c r="C17" s="69">
        <v>204</v>
      </c>
      <c r="D17" s="135" t="s">
        <v>107</v>
      </c>
      <c r="E17" s="69">
        <v>21</v>
      </c>
      <c r="F17" s="137" t="s">
        <v>55</v>
      </c>
      <c r="G17" s="138" t="s">
        <v>282</v>
      </c>
      <c r="H17" s="139" t="s">
        <v>283</v>
      </c>
      <c r="I17" s="157">
        <v>390.5</v>
      </c>
      <c r="J17" s="157">
        <v>390.5</v>
      </c>
      <c r="K17" s="157"/>
      <c r="L17" s="157"/>
      <c r="M17" s="158"/>
      <c r="N17" s="158"/>
      <c r="O17" s="158"/>
      <c r="P17" s="159"/>
      <c r="Q17" s="69"/>
      <c r="R17" s="69"/>
      <c r="S17" s="69"/>
    </row>
    <row r="18" ht="47.25" customHeight="1" spans="2:19">
      <c r="B18" s="122" t="s">
        <v>99</v>
      </c>
      <c r="C18" s="69">
        <v>204</v>
      </c>
      <c r="D18" s="135" t="s">
        <v>107</v>
      </c>
      <c r="E18" s="69">
        <v>99</v>
      </c>
      <c r="F18" s="137" t="s">
        <v>55</v>
      </c>
      <c r="G18" s="138" t="s">
        <v>284</v>
      </c>
      <c r="H18" s="139" t="s">
        <v>285</v>
      </c>
      <c r="I18" s="157">
        <v>73</v>
      </c>
      <c r="J18" s="157"/>
      <c r="K18" s="157"/>
      <c r="L18" s="157">
        <v>73</v>
      </c>
      <c r="M18" s="158"/>
      <c r="N18" s="158"/>
      <c r="O18" s="158"/>
      <c r="P18" s="159"/>
      <c r="Q18" s="69"/>
      <c r="R18" s="69"/>
      <c r="S18" s="69"/>
    </row>
    <row r="19" ht="47.25" customHeight="1" spans="2:19">
      <c r="B19" s="122" t="s">
        <v>99</v>
      </c>
      <c r="C19" s="69">
        <v>204</v>
      </c>
      <c r="D19" s="135" t="s">
        <v>107</v>
      </c>
      <c r="E19" s="69">
        <v>99</v>
      </c>
      <c r="F19" s="137" t="s">
        <v>55</v>
      </c>
      <c r="G19" s="138" t="s">
        <v>286</v>
      </c>
      <c r="H19" s="140" t="s">
        <v>287</v>
      </c>
      <c r="I19" s="157">
        <v>957</v>
      </c>
      <c r="J19" s="157">
        <v>957</v>
      </c>
      <c r="K19" s="157"/>
      <c r="L19" s="157"/>
      <c r="M19" s="158"/>
      <c r="N19" s="158"/>
      <c r="O19" s="158"/>
      <c r="P19" s="159"/>
      <c r="Q19" s="69"/>
      <c r="R19" s="69"/>
      <c r="S19" s="69"/>
    </row>
    <row r="20" ht="47.25" customHeight="1" spans="2:19">
      <c r="B20" s="122" t="s">
        <v>99</v>
      </c>
      <c r="C20" s="69">
        <v>204</v>
      </c>
      <c r="D20" s="135" t="s">
        <v>107</v>
      </c>
      <c r="E20" s="69">
        <v>99</v>
      </c>
      <c r="F20" s="137" t="s">
        <v>55</v>
      </c>
      <c r="G20" s="138" t="s">
        <v>288</v>
      </c>
      <c r="H20" s="139" t="s">
        <v>289</v>
      </c>
      <c r="I20" s="157">
        <v>2891</v>
      </c>
      <c r="J20" s="157">
        <v>2891</v>
      </c>
      <c r="K20" s="157">
        <v>2891</v>
      </c>
      <c r="L20" s="157"/>
      <c r="M20" s="158"/>
      <c r="N20" s="158"/>
      <c r="O20" s="158"/>
      <c r="P20" s="159"/>
      <c r="Q20" s="69"/>
      <c r="R20" s="69"/>
      <c r="S20" s="69"/>
    </row>
    <row r="21" ht="27" customHeight="1" spans="2:19">
      <c r="B21" s="122"/>
      <c r="C21" s="69"/>
      <c r="D21" s="69"/>
      <c r="E21" s="69"/>
      <c r="F21" s="69"/>
      <c r="G21" s="141" t="s">
        <v>290</v>
      </c>
      <c r="H21" s="142"/>
      <c r="I21" s="160">
        <f>SUM(I22:I30)</f>
        <v>2456.7</v>
      </c>
      <c r="J21" s="160">
        <f t="shared" ref="J21:L21" si="1">SUM(J22:J30)</f>
        <v>1473.2</v>
      </c>
      <c r="K21" s="160">
        <f t="shared" si="1"/>
        <v>0</v>
      </c>
      <c r="L21" s="160">
        <f t="shared" si="1"/>
        <v>983.5</v>
      </c>
      <c r="M21" s="69"/>
      <c r="N21" s="69"/>
      <c r="O21" s="69"/>
      <c r="P21" s="69"/>
      <c r="Q21" s="69"/>
      <c r="R21" s="69"/>
      <c r="S21" s="69"/>
    </row>
    <row r="22" ht="25.5" customHeight="1" spans="2:19">
      <c r="B22" s="122" t="s">
        <v>4</v>
      </c>
      <c r="C22" s="69">
        <v>204</v>
      </c>
      <c r="D22" s="135" t="s">
        <v>107</v>
      </c>
      <c r="E22" s="69">
        <v>99</v>
      </c>
      <c r="F22" s="137" t="s">
        <v>55</v>
      </c>
      <c r="G22" s="143" t="s">
        <v>291</v>
      </c>
      <c r="H22" s="144" t="s">
        <v>292</v>
      </c>
      <c r="I22" s="161">
        <v>36</v>
      </c>
      <c r="J22" s="162">
        <v>36</v>
      </c>
      <c r="K22" s="163"/>
      <c r="L22" s="164">
        <v>0</v>
      </c>
      <c r="M22" s="69"/>
      <c r="N22" s="69"/>
      <c r="O22" s="69"/>
      <c r="P22" s="69"/>
      <c r="Q22" s="69"/>
      <c r="R22" s="69"/>
      <c r="S22" s="69"/>
    </row>
    <row r="23" ht="25.5" customHeight="1" spans="2:19">
      <c r="B23" s="122" t="s">
        <v>4</v>
      </c>
      <c r="C23" s="69">
        <v>204</v>
      </c>
      <c r="D23" s="135" t="s">
        <v>107</v>
      </c>
      <c r="E23" s="69">
        <v>99</v>
      </c>
      <c r="F23" s="137" t="s">
        <v>55</v>
      </c>
      <c r="G23" s="143" t="s">
        <v>293</v>
      </c>
      <c r="H23" s="144" t="s">
        <v>294</v>
      </c>
      <c r="I23" s="161">
        <v>251.2</v>
      </c>
      <c r="J23" s="162">
        <v>251.2</v>
      </c>
      <c r="K23" s="163"/>
      <c r="L23" s="164">
        <v>0</v>
      </c>
      <c r="M23" s="69"/>
      <c r="N23" s="69"/>
      <c r="O23" s="69"/>
      <c r="P23" s="69"/>
      <c r="Q23" s="69"/>
      <c r="R23" s="69"/>
      <c r="S23" s="69"/>
    </row>
    <row r="24" ht="25.5" customHeight="1" spans="2:19">
      <c r="B24" s="122" t="s">
        <v>4</v>
      </c>
      <c r="C24" s="69">
        <v>204</v>
      </c>
      <c r="D24" s="135" t="s">
        <v>107</v>
      </c>
      <c r="E24" s="69">
        <v>99</v>
      </c>
      <c r="F24" s="137" t="s">
        <v>55</v>
      </c>
      <c r="G24" s="143" t="s">
        <v>295</v>
      </c>
      <c r="H24" s="144" t="s">
        <v>296</v>
      </c>
      <c r="I24" s="161">
        <v>959</v>
      </c>
      <c r="J24" s="162">
        <v>959</v>
      </c>
      <c r="K24" s="163"/>
      <c r="L24" s="164">
        <v>0</v>
      </c>
      <c r="M24" s="69"/>
      <c r="N24" s="69"/>
      <c r="O24" s="69"/>
      <c r="P24" s="69"/>
      <c r="Q24" s="69"/>
      <c r="R24" s="69"/>
      <c r="S24" s="69"/>
    </row>
    <row r="25" ht="25.5" customHeight="1" spans="2:19">
      <c r="B25" s="122" t="s">
        <v>4</v>
      </c>
      <c r="C25" s="69">
        <v>204</v>
      </c>
      <c r="D25" s="135" t="s">
        <v>107</v>
      </c>
      <c r="E25" s="69">
        <v>99</v>
      </c>
      <c r="F25" s="137" t="s">
        <v>55</v>
      </c>
      <c r="G25" s="143" t="s">
        <v>297</v>
      </c>
      <c r="H25" s="144" t="s">
        <v>298</v>
      </c>
      <c r="I25" s="161">
        <v>75</v>
      </c>
      <c r="J25" s="162">
        <v>75</v>
      </c>
      <c r="K25" s="163"/>
      <c r="L25" s="164">
        <v>0</v>
      </c>
      <c r="M25" s="69"/>
      <c r="N25" s="69"/>
      <c r="O25" s="69"/>
      <c r="P25" s="69"/>
      <c r="Q25" s="69"/>
      <c r="R25" s="69"/>
      <c r="S25" s="69"/>
    </row>
    <row r="26" ht="25.5" customHeight="1" spans="2:19">
      <c r="B26" s="122" t="s">
        <v>4</v>
      </c>
      <c r="C26" s="69">
        <v>204</v>
      </c>
      <c r="D26" s="135" t="s">
        <v>107</v>
      </c>
      <c r="E26" s="69">
        <v>99</v>
      </c>
      <c r="F26" s="137" t="s">
        <v>55</v>
      </c>
      <c r="G26" s="143" t="s">
        <v>299</v>
      </c>
      <c r="H26" s="144" t="s">
        <v>300</v>
      </c>
      <c r="I26" s="161">
        <v>52</v>
      </c>
      <c r="J26" s="162">
        <v>52</v>
      </c>
      <c r="K26" s="163"/>
      <c r="L26" s="164">
        <v>0</v>
      </c>
      <c r="M26" s="69"/>
      <c r="N26" s="69"/>
      <c r="O26" s="69"/>
      <c r="P26" s="69"/>
      <c r="Q26" s="69"/>
      <c r="R26" s="69"/>
      <c r="S26" s="69"/>
    </row>
    <row r="27" ht="25.5" customHeight="1" spans="2:19">
      <c r="B27" s="122" t="s">
        <v>4</v>
      </c>
      <c r="C27" s="69">
        <v>204</v>
      </c>
      <c r="D27" s="135" t="s">
        <v>107</v>
      </c>
      <c r="E27" s="69">
        <v>99</v>
      </c>
      <c r="F27" s="137" t="s">
        <v>55</v>
      </c>
      <c r="G27" s="143" t="s">
        <v>301</v>
      </c>
      <c r="H27" s="144" t="s">
        <v>302</v>
      </c>
      <c r="I27" s="161">
        <v>533.5</v>
      </c>
      <c r="J27" s="162">
        <v>0</v>
      </c>
      <c r="K27" s="163"/>
      <c r="L27" s="164">
        <v>533.5</v>
      </c>
      <c r="M27" s="69"/>
      <c r="N27" s="69"/>
      <c r="O27" s="69"/>
      <c r="P27" s="69"/>
      <c r="Q27" s="69"/>
      <c r="R27" s="69"/>
      <c r="S27" s="69"/>
    </row>
    <row r="28" ht="25.5" customHeight="1" spans="2:19">
      <c r="B28" s="122" t="s">
        <v>4</v>
      </c>
      <c r="C28" s="69">
        <v>204</v>
      </c>
      <c r="D28" s="135" t="s">
        <v>107</v>
      </c>
      <c r="E28" s="69">
        <v>99</v>
      </c>
      <c r="F28" s="137" t="s">
        <v>55</v>
      </c>
      <c r="G28" s="143" t="s">
        <v>303</v>
      </c>
      <c r="H28" s="144" t="s">
        <v>304</v>
      </c>
      <c r="I28" s="161">
        <v>140</v>
      </c>
      <c r="J28" s="162">
        <v>0</v>
      </c>
      <c r="K28" s="163"/>
      <c r="L28" s="164">
        <v>140</v>
      </c>
      <c r="M28" s="69"/>
      <c r="N28" s="69"/>
      <c r="O28" s="69"/>
      <c r="P28" s="69"/>
      <c r="Q28" s="69"/>
      <c r="R28" s="69"/>
      <c r="S28" s="69"/>
    </row>
    <row r="29" ht="25.5" customHeight="1" spans="2:19">
      <c r="B29" s="122" t="s">
        <v>4</v>
      </c>
      <c r="C29" s="69">
        <v>204</v>
      </c>
      <c r="D29" s="135" t="s">
        <v>107</v>
      </c>
      <c r="E29" s="69">
        <v>99</v>
      </c>
      <c r="F29" s="137" t="s">
        <v>55</v>
      </c>
      <c r="G29" s="143" t="s">
        <v>305</v>
      </c>
      <c r="H29" s="144" t="s">
        <v>306</v>
      </c>
      <c r="I29" s="161">
        <v>310</v>
      </c>
      <c r="J29" s="162">
        <v>0</v>
      </c>
      <c r="K29" s="163"/>
      <c r="L29" s="164">
        <v>310</v>
      </c>
      <c r="M29" s="69"/>
      <c r="N29" s="69"/>
      <c r="O29" s="69"/>
      <c r="P29" s="69"/>
      <c r="Q29" s="69"/>
      <c r="R29" s="69"/>
      <c r="S29" s="69"/>
    </row>
    <row r="30" ht="25.5" customHeight="1" spans="2:19">
      <c r="B30" s="122" t="s">
        <v>4</v>
      </c>
      <c r="C30" s="69">
        <v>204</v>
      </c>
      <c r="D30" s="135" t="s">
        <v>107</v>
      </c>
      <c r="E30" s="69">
        <v>99</v>
      </c>
      <c r="F30" s="137" t="s">
        <v>55</v>
      </c>
      <c r="G30" s="143" t="s">
        <v>274</v>
      </c>
      <c r="H30" s="144" t="s">
        <v>307</v>
      </c>
      <c r="I30" s="161">
        <v>100</v>
      </c>
      <c r="J30" s="162">
        <v>100</v>
      </c>
      <c r="K30" s="163"/>
      <c r="L30" s="164">
        <v>0</v>
      </c>
      <c r="M30" s="69"/>
      <c r="N30" s="69"/>
      <c r="O30" s="69"/>
      <c r="P30" s="69"/>
      <c r="Q30" s="69"/>
      <c r="R30" s="69"/>
      <c r="S30" s="69"/>
    </row>
    <row r="31" ht="34.5" customHeight="1" spans="2:19">
      <c r="B31" s="122"/>
      <c r="C31" s="69"/>
      <c r="D31" s="69"/>
      <c r="E31" s="69"/>
      <c r="F31" s="69"/>
      <c r="G31" s="145" t="s">
        <v>308</v>
      </c>
      <c r="H31" s="142"/>
      <c r="I31" s="160">
        <f>SUM(I32:I35)</f>
        <v>1532.42</v>
      </c>
      <c r="J31" s="160">
        <f t="shared" ref="J31:L31" si="2">SUM(J32:J35)</f>
        <v>1532.42</v>
      </c>
      <c r="K31" s="160">
        <f t="shared" si="2"/>
        <v>0</v>
      </c>
      <c r="L31" s="160">
        <f t="shared" si="2"/>
        <v>0</v>
      </c>
      <c r="M31" s="69"/>
      <c r="N31" s="69"/>
      <c r="O31" s="69"/>
      <c r="P31" s="69"/>
      <c r="Q31" s="69"/>
      <c r="R31" s="69"/>
      <c r="S31" s="69"/>
    </row>
    <row r="32" ht="30" customHeight="1" spans="2:19">
      <c r="B32" s="122" t="s">
        <v>5</v>
      </c>
      <c r="C32" s="69">
        <v>204</v>
      </c>
      <c r="D32" s="69">
        <v>2</v>
      </c>
      <c r="E32" s="69">
        <v>20</v>
      </c>
      <c r="F32" s="137" t="s">
        <v>309</v>
      </c>
      <c r="G32" s="146" t="s">
        <v>310</v>
      </c>
      <c r="H32" s="147" t="s">
        <v>311</v>
      </c>
      <c r="I32" s="165">
        <v>100</v>
      </c>
      <c r="J32" s="166">
        <v>100</v>
      </c>
      <c r="K32" s="163"/>
      <c r="L32" s="163"/>
      <c r="M32" s="69"/>
      <c r="N32" s="69"/>
      <c r="O32" s="69"/>
      <c r="P32" s="69"/>
      <c r="Q32" s="69"/>
      <c r="R32" s="69"/>
      <c r="S32" s="69"/>
    </row>
    <row r="33" ht="30" customHeight="1" spans="2:19">
      <c r="B33" s="122" t="s">
        <v>5</v>
      </c>
      <c r="C33" s="69">
        <v>204</v>
      </c>
      <c r="D33" s="69">
        <v>2</v>
      </c>
      <c r="E33" s="69">
        <v>20</v>
      </c>
      <c r="F33" s="137" t="s">
        <v>309</v>
      </c>
      <c r="G33" s="146" t="s">
        <v>312</v>
      </c>
      <c r="H33" s="147" t="s">
        <v>313</v>
      </c>
      <c r="I33" s="165">
        <v>5.4</v>
      </c>
      <c r="J33" s="166">
        <v>5.4</v>
      </c>
      <c r="K33" s="163"/>
      <c r="L33" s="163"/>
      <c r="M33" s="69"/>
      <c r="N33" s="69"/>
      <c r="O33" s="69"/>
      <c r="P33" s="69"/>
      <c r="Q33" s="69"/>
      <c r="R33" s="69"/>
      <c r="S33" s="69"/>
    </row>
    <row r="34" ht="30" customHeight="1" spans="2:19">
      <c r="B34" s="122" t="s">
        <v>5</v>
      </c>
      <c r="C34" s="69">
        <v>204</v>
      </c>
      <c r="D34" s="69">
        <v>2</v>
      </c>
      <c r="E34" s="69">
        <v>20</v>
      </c>
      <c r="F34" s="137" t="s">
        <v>309</v>
      </c>
      <c r="G34" s="146" t="s">
        <v>314</v>
      </c>
      <c r="H34" s="147" t="s">
        <v>315</v>
      </c>
      <c r="I34" s="165">
        <v>186.82</v>
      </c>
      <c r="J34" s="166">
        <v>186.82</v>
      </c>
      <c r="K34" s="163"/>
      <c r="L34" s="163"/>
      <c r="M34" s="69"/>
      <c r="N34" s="69"/>
      <c r="O34" s="69"/>
      <c r="P34" s="69"/>
      <c r="Q34" s="69"/>
      <c r="R34" s="69"/>
      <c r="S34" s="69"/>
    </row>
    <row r="35" ht="30" customHeight="1" spans="2:19">
      <c r="B35" s="122" t="s">
        <v>5</v>
      </c>
      <c r="C35" s="69">
        <v>204</v>
      </c>
      <c r="D35" s="69">
        <v>2</v>
      </c>
      <c r="E35" s="69">
        <v>20</v>
      </c>
      <c r="F35" s="137" t="s">
        <v>309</v>
      </c>
      <c r="G35" s="146" t="s">
        <v>316</v>
      </c>
      <c r="H35" s="147" t="s">
        <v>317</v>
      </c>
      <c r="I35" s="165">
        <v>1240.2</v>
      </c>
      <c r="J35" s="166">
        <v>1240.2</v>
      </c>
      <c r="K35" s="163"/>
      <c r="L35" s="163"/>
      <c r="M35" s="69"/>
      <c r="N35" s="69"/>
      <c r="O35" s="69"/>
      <c r="P35" s="69"/>
      <c r="Q35" s="69"/>
      <c r="R35" s="69"/>
      <c r="S35" s="69"/>
    </row>
    <row r="36" ht="51" customHeight="1" spans="2:19">
      <c r="B36" s="122"/>
      <c r="C36" s="69"/>
      <c r="D36" s="69"/>
      <c r="E36" s="69"/>
      <c r="F36" s="69"/>
      <c r="G36" s="148" t="s">
        <v>318</v>
      </c>
      <c r="H36" s="147"/>
      <c r="I36" s="167">
        <f>I37+I38</f>
        <v>501.87</v>
      </c>
      <c r="J36" s="167">
        <f t="shared" ref="J36:L36" si="3">J37+J38</f>
        <v>501.87</v>
      </c>
      <c r="K36" s="167">
        <f t="shared" si="3"/>
        <v>0</v>
      </c>
      <c r="L36" s="167">
        <f t="shared" si="3"/>
        <v>0</v>
      </c>
      <c r="M36" s="69"/>
      <c r="N36" s="69"/>
      <c r="O36" s="69"/>
      <c r="P36" s="69"/>
      <c r="Q36" s="69"/>
      <c r="R36" s="69"/>
      <c r="S36" s="69"/>
    </row>
    <row r="37" ht="51" customHeight="1" spans="2:19">
      <c r="B37" s="122" t="s">
        <v>6</v>
      </c>
      <c r="C37" s="69">
        <v>204</v>
      </c>
      <c r="D37" s="135" t="s">
        <v>107</v>
      </c>
      <c r="E37" s="69">
        <v>99</v>
      </c>
      <c r="F37" s="137" t="s">
        <v>55</v>
      </c>
      <c r="G37" s="149" t="s">
        <v>319</v>
      </c>
      <c r="H37" s="150" t="s">
        <v>320</v>
      </c>
      <c r="I37" s="168">
        <v>9.5</v>
      </c>
      <c r="J37" s="168">
        <v>9.5</v>
      </c>
      <c r="K37" s="163"/>
      <c r="L37" s="163"/>
      <c r="M37" s="69"/>
      <c r="N37" s="69"/>
      <c r="O37" s="69"/>
      <c r="P37" s="69"/>
      <c r="Q37" s="69"/>
      <c r="R37" s="69"/>
      <c r="S37" s="69"/>
    </row>
    <row r="38" ht="51" customHeight="1" spans="2:19">
      <c r="B38" s="122" t="s">
        <v>6</v>
      </c>
      <c r="C38" s="69">
        <v>204</v>
      </c>
      <c r="D38" s="135" t="s">
        <v>107</v>
      </c>
      <c r="E38" s="69">
        <v>99</v>
      </c>
      <c r="F38" s="137" t="s">
        <v>55</v>
      </c>
      <c r="G38" s="149" t="s">
        <v>321</v>
      </c>
      <c r="H38" s="150" t="s">
        <v>322</v>
      </c>
      <c r="I38" s="168">
        <v>492.37</v>
      </c>
      <c r="J38" s="168">
        <v>492.37</v>
      </c>
      <c r="K38" s="163"/>
      <c r="L38" s="163"/>
      <c r="M38" s="69"/>
      <c r="N38" s="69"/>
      <c r="O38" s="69"/>
      <c r="P38" s="69"/>
      <c r="Q38" s="69"/>
      <c r="R38" s="69"/>
      <c r="S38" s="69"/>
    </row>
    <row r="39" ht="34.5" customHeight="1" spans="2:19">
      <c r="B39" s="122"/>
      <c r="C39" s="69"/>
      <c r="D39" s="69"/>
      <c r="E39" s="69"/>
      <c r="F39" s="69"/>
      <c r="G39" s="151" t="s">
        <v>323</v>
      </c>
      <c r="H39" s="69"/>
      <c r="I39" s="160">
        <f>I40</f>
        <v>5</v>
      </c>
      <c r="J39" s="160">
        <f t="shared" ref="J39:L39" si="4">J40</f>
        <v>5</v>
      </c>
      <c r="K39" s="160">
        <f t="shared" si="4"/>
        <v>0</v>
      </c>
      <c r="L39" s="160">
        <f t="shared" si="4"/>
        <v>0</v>
      </c>
      <c r="M39" s="69"/>
      <c r="N39" s="69"/>
      <c r="O39" s="69"/>
      <c r="P39" s="69"/>
      <c r="Q39" s="69"/>
      <c r="R39" s="69"/>
      <c r="S39" s="69"/>
    </row>
    <row r="40" ht="34.5" customHeight="1" spans="2:19">
      <c r="B40" s="122" t="s">
        <v>7</v>
      </c>
      <c r="C40" s="69">
        <v>204</v>
      </c>
      <c r="D40" s="135" t="s">
        <v>107</v>
      </c>
      <c r="E40" s="69">
        <v>22</v>
      </c>
      <c r="F40" s="137" t="s">
        <v>324</v>
      </c>
      <c r="G40" s="152" t="s">
        <v>325</v>
      </c>
      <c r="H40" s="153" t="s">
        <v>326</v>
      </c>
      <c r="I40" s="169">
        <v>5</v>
      </c>
      <c r="J40" s="169">
        <v>5</v>
      </c>
      <c r="K40" s="163"/>
      <c r="L40" s="163"/>
      <c r="M40" s="69"/>
      <c r="N40" s="69"/>
      <c r="O40" s="69"/>
      <c r="P40" s="69"/>
      <c r="Q40" s="69"/>
      <c r="R40" s="69"/>
      <c r="S40" s="69"/>
    </row>
  </sheetData>
  <mergeCells count="20">
    <mergeCell ref="B2:S2"/>
    <mergeCell ref="B4:D4"/>
    <mergeCell ref="C5:E5"/>
    <mergeCell ref="I5:S5"/>
    <mergeCell ref="J6:K6"/>
    <mergeCell ref="N6:O6"/>
    <mergeCell ref="B5:B7"/>
    <mergeCell ref="C6:C7"/>
    <mergeCell ref="D6:D7"/>
    <mergeCell ref="E6:E7"/>
    <mergeCell ref="F5:F7"/>
    <mergeCell ref="G5:G7"/>
    <mergeCell ref="H5:H7"/>
    <mergeCell ref="I6:I7"/>
    <mergeCell ref="L6:L7"/>
    <mergeCell ref="M6:M7"/>
    <mergeCell ref="P6:P7"/>
    <mergeCell ref="Q6:Q7"/>
    <mergeCell ref="R6:R7"/>
    <mergeCell ref="S6:S7"/>
  </mergeCells>
  <pageMargins left="1" right="0.196527777777778" top="0.432638888888889" bottom="0.471527777777778" header="0.313888888888889" footer="0.313888888888889"/>
  <pageSetup paperSize="9" scale="30" orientation="landscape" horizontalDpi="180" verticalDpi="18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Q16"/>
  <sheetViews>
    <sheetView topLeftCell="A4" workbookViewId="0">
      <selection activeCell="J14" sqref="J14"/>
    </sheetView>
  </sheetViews>
  <sheetFormatPr defaultColWidth="9" defaultRowHeight="13.5"/>
  <cols>
    <col min="1" max="1" width="3.25" customWidth="1"/>
    <col min="3" max="3" width="43" customWidth="1"/>
    <col min="4" max="4" width="17.125" customWidth="1"/>
    <col min="7" max="7" width="17.5" customWidth="1"/>
    <col min="8" max="8" width="14.125" customWidth="1"/>
    <col min="9" max="9" width="9.125" customWidth="1"/>
    <col min="10" max="10" width="13" customWidth="1"/>
    <col min="11" max="17" width="7.375" customWidth="1"/>
  </cols>
  <sheetData>
    <row r="2" ht="22.5" spans="2:17">
      <c r="B2" s="96" t="s">
        <v>327</v>
      </c>
      <c r="C2" s="96"/>
      <c r="D2" s="96"/>
      <c r="E2" s="96"/>
      <c r="F2" s="96"/>
      <c r="G2" s="96"/>
      <c r="H2" s="96"/>
      <c r="I2" s="96"/>
      <c r="J2" s="96"/>
      <c r="K2" s="96"/>
      <c r="L2" s="96"/>
      <c r="M2" s="96"/>
      <c r="N2" s="96"/>
      <c r="O2" s="96"/>
      <c r="P2" s="96"/>
      <c r="Q2" s="96"/>
    </row>
    <row r="3" ht="22.5" spans="2:17">
      <c r="B3" s="97"/>
      <c r="C3" s="97"/>
      <c r="D3" s="97"/>
      <c r="E3" s="97"/>
      <c r="F3" s="97"/>
      <c r="G3" s="97"/>
      <c r="H3" s="97"/>
      <c r="I3" s="97"/>
      <c r="J3" s="97"/>
      <c r="K3" s="97"/>
      <c r="L3" s="97"/>
      <c r="Q3" s="110" t="s">
        <v>328</v>
      </c>
    </row>
    <row r="4" spans="2:17">
      <c r="B4" s="50" t="s">
        <v>31</v>
      </c>
      <c r="Q4" s="111" t="s">
        <v>32</v>
      </c>
    </row>
    <row r="5" ht="30.75" customHeight="1" spans="2:17">
      <c r="B5" s="98" t="s">
        <v>81</v>
      </c>
      <c r="C5" s="98" t="s">
        <v>329</v>
      </c>
      <c r="D5" s="98" t="s">
        <v>330</v>
      </c>
      <c r="E5" s="98" t="s">
        <v>331</v>
      </c>
      <c r="F5" s="98" t="s">
        <v>332</v>
      </c>
      <c r="G5" s="98" t="s">
        <v>137</v>
      </c>
      <c r="H5" s="98"/>
      <c r="I5" s="98"/>
      <c r="J5" s="98"/>
      <c r="K5" s="98"/>
      <c r="L5" s="98"/>
      <c r="M5" s="98"/>
      <c r="N5" s="98"/>
      <c r="O5" s="98"/>
      <c r="P5" s="98"/>
      <c r="Q5" s="98"/>
    </row>
    <row r="6" ht="29.25" customHeight="1" spans="2:17">
      <c r="B6" s="98"/>
      <c r="C6" s="98"/>
      <c r="D6" s="98"/>
      <c r="E6" s="98"/>
      <c r="F6" s="98"/>
      <c r="G6" s="98" t="s">
        <v>38</v>
      </c>
      <c r="H6" s="53" t="s">
        <v>37</v>
      </c>
      <c r="I6" s="53"/>
      <c r="J6" s="53" t="s">
        <v>84</v>
      </c>
      <c r="K6" s="53" t="s">
        <v>85</v>
      </c>
      <c r="L6" s="53" t="s">
        <v>86</v>
      </c>
      <c r="M6" s="53"/>
      <c r="N6" s="53" t="s">
        <v>87</v>
      </c>
      <c r="O6" s="53" t="s">
        <v>88</v>
      </c>
      <c r="P6" s="53" t="s">
        <v>89</v>
      </c>
      <c r="Q6" s="53" t="s">
        <v>90</v>
      </c>
    </row>
    <row r="7" ht="48" spans="2:17">
      <c r="B7" s="98"/>
      <c r="C7" s="98"/>
      <c r="D7" s="98"/>
      <c r="E7" s="98"/>
      <c r="F7" s="98">
        <f>SUM(F9:F15)</f>
        <v>0</v>
      </c>
      <c r="G7" s="98"/>
      <c r="H7" s="108" t="s">
        <v>39</v>
      </c>
      <c r="I7" s="53" t="s">
        <v>93</v>
      </c>
      <c r="J7" s="53"/>
      <c r="K7" s="53"/>
      <c r="L7" s="108" t="s">
        <v>94</v>
      </c>
      <c r="M7" s="53" t="s">
        <v>95</v>
      </c>
      <c r="N7" s="53"/>
      <c r="O7" s="53"/>
      <c r="P7" s="53"/>
      <c r="Q7" s="53"/>
    </row>
    <row r="8" ht="43.5" customHeight="1" spans="2:17">
      <c r="B8" s="112"/>
      <c r="C8" s="98"/>
      <c r="D8" s="98"/>
      <c r="E8" s="112"/>
      <c r="F8" s="112"/>
      <c r="G8" s="113">
        <f>SUM(G9:G16)</f>
        <v>1112.47</v>
      </c>
      <c r="H8" s="113">
        <f t="shared" ref="H8:J8" si="0">SUM(H9:H16)</f>
        <v>511.87</v>
      </c>
      <c r="I8" s="124">
        <f t="shared" si="0"/>
        <v>0</v>
      </c>
      <c r="J8" s="125">
        <f t="shared" si="0"/>
        <v>600.6</v>
      </c>
      <c r="K8" s="53"/>
      <c r="L8" s="108"/>
      <c r="M8" s="53"/>
      <c r="N8" s="53"/>
      <c r="O8" s="53"/>
      <c r="P8" s="53"/>
      <c r="Q8" s="53"/>
    </row>
    <row r="9" ht="32.25" customHeight="1" spans="2:17">
      <c r="B9" s="114" t="s">
        <v>4</v>
      </c>
      <c r="C9" s="115" t="s">
        <v>333</v>
      </c>
      <c r="D9" s="116" t="s">
        <v>334</v>
      </c>
      <c r="E9" s="69"/>
      <c r="F9" s="69"/>
      <c r="G9" s="117">
        <v>120</v>
      </c>
      <c r="H9" s="87"/>
      <c r="I9" s="118"/>
      <c r="J9" s="117">
        <v>120</v>
      </c>
      <c r="K9" s="69"/>
      <c r="L9" s="69"/>
      <c r="M9" s="69"/>
      <c r="N9" s="69"/>
      <c r="O9" s="69"/>
      <c r="P9" s="69"/>
      <c r="Q9" s="69"/>
    </row>
    <row r="10" ht="32.25" customHeight="1" spans="2:17">
      <c r="B10" s="114" t="s">
        <v>4</v>
      </c>
      <c r="C10" s="115" t="s">
        <v>335</v>
      </c>
      <c r="D10" s="116" t="s">
        <v>334</v>
      </c>
      <c r="E10" s="69"/>
      <c r="F10" s="69"/>
      <c r="G10" s="117">
        <v>70</v>
      </c>
      <c r="H10" s="118"/>
      <c r="I10" s="118"/>
      <c r="J10" s="117">
        <v>70</v>
      </c>
      <c r="K10" s="69"/>
      <c r="L10" s="69"/>
      <c r="M10" s="69"/>
      <c r="N10" s="69"/>
      <c r="O10" s="69"/>
      <c r="P10" s="69"/>
      <c r="Q10" s="69"/>
    </row>
    <row r="11" ht="32.25" customHeight="1" spans="2:17">
      <c r="B11" s="114" t="s">
        <v>4</v>
      </c>
      <c r="C11" s="115" t="s">
        <v>335</v>
      </c>
      <c r="D11" s="69" t="s">
        <v>336</v>
      </c>
      <c r="E11" s="69"/>
      <c r="F11" s="69"/>
      <c r="G11" s="117">
        <v>376.6</v>
      </c>
      <c r="H11" s="118"/>
      <c r="I11" s="118"/>
      <c r="J11" s="117">
        <v>376.6</v>
      </c>
      <c r="K11" s="69"/>
      <c r="L11" s="69"/>
      <c r="M11" s="69"/>
      <c r="N11" s="69"/>
      <c r="O11" s="69"/>
      <c r="P11" s="69"/>
      <c r="Q11" s="69"/>
    </row>
    <row r="12" ht="32.25" customHeight="1" spans="2:17">
      <c r="B12" s="114" t="s">
        <v>4</v>
      </c>
      <c r="C12" s="115" t="s">
        <v>337</v>
      </c>
      <c r="D12" s="69" t="s">
        <v>336</v>
      </c>
      <c r="E12" s="69"/>
      <c r="F12" s="69"/>
      <c r="G12" s="117">
        <v>34</v>
      </c>
      <c r="H12" s="118"/>
      <c r="I12" s="118"/>
      <c r="J12" s="117">
        <v>34</v>
      </c>
      <c r="K12" s="69"/>
      <c r="L12" s="69"/>
      <c r="M12" s="69"/>
      <c r="N12" s="69"/>
      <c r="O12" s="69"/>
      <c r="P12" s="69"/>
      <c r="Q12" s="69"/>
    </row>
    <row r="13" ht="32.25" customHeight="1" spans="2:17">
      <c r="B13" s="114" t="s">
        <v>4</v>
      </c>
      <c r="C13" s="115" t="s">
        <v>338</v>
      </c>
      <c r="D13" s="116" t="s">
        <v>334</v>
      </c>
      <c r="E13" s="69"/>
      <c r="F13" s="69"/>
      <c r="G13" s="117">
        <v>75</v>
      </c>
      <c r="H13" s="118">
        <v>75</v>
      </c>
      <c r="I13" s="118"/>
      <c r="J13" s="118"/>
      <c r="K13" s="69"/>
      <c r="L13" s="69"/>
      <c r="M13" s="69"/>
      <c r="N13" s="69"/>
      <c r="O13" s="69"/>
      <c r="P13" s="69"/>
      <c r="Q13" s="69"/>
    </row>
    <row r="14" ht="32.25" customHeight="1" spans="2:17">
      <c r="B14" s="114" t="s">
        <v>5</v>
      </c>
      <c r="C14" s="119" t="s">
        <v>339</v>
      </c>
      <c r="D14" s="69" t="s">
        <v>336</v>
      </c>
      <c r="E14" s="69"/>
      <c r="F14" s="69"/>
      <c r="G14" s="117">
        <v>174.6</v>
      </c>
      <c r="H14" s="117">
        <v>174.6</v>
      </c>
      <c r="I14" s="118"/>
      <c r="J14" s="118"/>
      <c r="K14" s="69"/>
      <c r="L14" s="69"/>
      <c r="M14" s="69"/>
      <c r="N14" s="69"/>
      <c r="O14" s="69"/>
      <c r="P14" s="69"/>
      <c r="Q14" s="69"/>
    </row>
    <row r="15" ht="32.25" customHeight="1" spans="2:17">
      <c r="B15" s="114" t="s">
        <v>5</v>
      </c>
      <c r="C15" s="119" t="s">
        <v>340</v>
      </c>
      <c r="D15" s="120" t="s">
        <v>341</v>
      </c>
      <c r="E15" s="69"/>
      <c r="F15" s="69"/>
      <c r="G15" s="117">
        <v>5.4</v>
      </c>
      <c r="H15" s="117">
        <v>5.4</v>
      </c>
      <c r="I15" s="118"/>
      <c r="J15" s="118"/>
      <c r="K15" s="69"/>
      <c r="L15" s="69"/>
      <c r="M15" s="69"/>
      <c r="N15" s="69"/>
      <c r="O15" s="69"/>
      <c r="P15" s="69"/>
      <c r="Q15" s="69"/>
    </row>
    <row r="16" ht="32.25" customHeight="1" spans="2:17">
      <c r="B16" s="114" t="s">
        <v>6</v>
      </c>
      <c r="C16" s="121" t="s">
        <v>342</v>
      </c>
      <c r="D16" s="116" t="s">
        <v>334</v>
      </c>
      <c r="E16" s="122"/>
      <c r="F16" s="122"/>
      <c r="G16" s="123">
        <f t="shared" ref="G16" si="1">H16+J16</f>
        <v>256.87</v>
      </c>
      <c r="H16" s="123">
        <v>256.87</v>
      </c>
      <c r="I16" s="87"/>
      <c r="J16" s="87"/>
      <c r="K16" s="69"/>
      <c r="L16" s="69"/>
      <c r="M16" s="69"/>
      <c r="N16" s="69"/>
      <c r="O16" s="69"/>
      <c r="P16" s="69"/>
      <c r="Q16" s="69"/>
    </row>
  </sheetData>
  <mergeCells count="16">
    <mergeCell ref="B2:Q2"/>
    <mergeCell ref="G5:Q5"/>
    <mergeCell ref="H6:I6"/>
    <mergeCell ref="L6:M6"/>
    <mergeCell ref="B5:B7"/>
    <mergeCell ref="C5:C7"/>
    <mergeCell ref="D5:D7"/>
    <mergeCell ref="E5:E7"/>
    <mergeCell ref="F5:F7"/>
    <mergeCell ref="G6:G7"/>
    <mergeCell ref="J6:J7"/>
    <mergeCell ref="K6:K7"/>
    <mergeCell ref="N6:N7"/>
    <mergeCell ref="O6:O7"/>
    <mergeCell ref="P6:P7"/>
    <mergeCell ref="Q6:Q7"/>
  </mergeCells>
  <pageMargins left="0.76875" right="0.309027777777778" top="0.4" bottom="0.479166666666667" header="0.313888888888889" footer="0.313888888888889"/>
  <pageSetup paperSize="9" scale="70" fitToHeight="0" orientation="landscape" horizontalDpi="180" verticalDpi="18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R19"/>
  <sheetViews>
    <sheetView workbookViewId="0">
      <selection activeCell="G5" sqref="G5:G7"/>
    </sheetView>
  </sheetViews>
  <sheetFormatPr defaultColWidth="9" defaultRowHeight="13.5"/>
  <cols>
    <col min="1" max="1" width="6" customWidth="1"/>
    <col min="2" max="2" width="16.125" customWidth="1"/>
    <col min="3" max="4" width="25.625" customWidth="1"/>
    <col min="5" max="5" width="17.875" customWidth="1"/>
    <col min="7" max="7" width="11.75" customWidth="1"/>
    <col min="12" max="18" width="3.625" customWidth="1"/>
  </cols>
  <sheetData>
    <row r="2" ht="22.5" spans="2:18">
      <c r="B2" s="96" t="s">
        <v>343</v>
      </c>
      <c r="C2" s="96"/>
      <c r="D2" s="96"/>
      <c r="E2" s="96"/>
      <c r="F2" s="96"/>
      <c r="G2" s="96"/>
      <c r="H2" s="96"/>
      <c r="I2" s="96"/>
      <c r="J2" s="96"/>
      <c r="K2" s="96"/>
      <c r="L2" s="96"/>
      <c r="M2" s="96"/>
      <c r="N2" s="96"/>
      <c r="O2" s="96"/>
      <c r="P2" s="96"/>
      <c r="Q2" s="96"/>
      <c r="R2" s="96"/>
    </row>
    <row r="3" ht="22.5" spans="2:18">
      <c r="B3" s="97"/>
      <c r="C3" s="97"/>
      <c r="D3" s="97"/>
      <c r="E3" s="97"/>
      <c r="F3" s="97"/>
      <c r="G3" s="97"/>
      <c r="H3" s="97"/>
      <c r="I3" s="97"/>
      <c r="J3" s="97"/>
      <c r="K3" s="97"/>
      <c r="L3" s="97"/>
      <c r="M3" s="97"/>
      <c r="R3" s="110" t="s">
        <v>344</v>
      </c>
    </row>
    <row r="4" spans="2:18">
      <c r="B4" s="50" t="s">
        <v>31</v>
      </c>
      <c r="R4" s="111" t="s">
        <v>32</v>
      </c>
    </row>
    <row r="5" spans="2:18">
      <c r="B5" s="98" t="s">
        <v>81</v>
      </c>
      <c r="C5" s="99" t="s">
        <v>345</v>
      </c>
      <c r="D5" s="99" t="s">
        <v>346</v>
      </c>
      <c r="E5" s="99" t="s">
        <v>347</v>
      </c>
      <c r="F5" s="99" t="s">
        <v>348</v>
      </c>
      <c r="G5" s="99" t="s">
        <v>349</v>
      </c>
      <c r="H5" s="98" t="s">
        <v>137</v>
      </c>
      <c r="I5" s="98"/>
      <c r="J5" s="98"/>
      <c r="K5" s="98"/>
      <c r="L5" s="98"/>
      <c r="M5" s="98"/>
      <c r="N5" s="98"/>
      <c r="O5" s="98"/>
      <c r="P5" s="98"/>
      <c r="Q5" s="98"/>
      <c r="R5" s="98"/>
    </row>
    <row r="6" spans="2:18">
      <c r="B6" s="98"/>
      <c r="C6" s="99"/>
      <c r="D6" s="99"/>
      <c r="E6" s="99"/>
      <c r="F6" s="99"/>
      <c r="G6" s="99" t="s">
        <v>349</v>
      </c>
      <c r="H6" s="98" t="s">
        <v>38</v>
      </c>
      <c r="I6" s="53" t="s">
        <v>37</v>
      </c>
      <c r="J6" s="53"/>
      <c r="K6" s="53" t="s">
        <v>84</v>
      </c>
      <c r="L6" s="53" t="s">
        <v>85</v>
      </c>
      <c r="M6" s="53" t="s">
        <v>86</v>
      </c>
      <c r="N6" s="53"/>
      <c r="O6" s="53" t="s">
        <v>87</v>
      </c>
      <c r="P6" s="53" t="s">
        <v>88</v>
      </c>
      <c r="Q6" s="53" t="s">
        <v>89</v>
      </c>
      <c r="R6" s="53" t="s">
        <v>90</v>
      </c>
    </row>
    <row r="7" ht="144" spans="2:18">
      <c r="B7" s="98"/>
      <c r="C7" s="99"/>
      <c r="D7" s="99"/>
      <c r="E7" s="99"/>
      <c r="F7" s="99"/>
      <c r="G7" s="99"/>
      <c r="H7" s="98"/>
      <c r="I7" s="108" t="s">
        <v>39</v>
      </c>
      <c r="J7" s="53" t="s">
        <v>93</v>
      </c>
      <c r="K7" s="53"/>
      <c r="L7" s="53"/>
      <c r="M7" s="108" t="s">
        <v>94</v>
      </c>
      <c r="N7" s="53" t="s">
        <v>95</v>
      </c>
      <c r="O7" s="53"/>
      <c r="P7" s="53"/>
      <c r="Q7" s="53"/>
      <c r="R7" s="53"/>
    </row>
    <row r="8" s="95" customFormat="1" ht="30.75" customHeight="1" spans="2:18">
      <c r="B8" s="100" t="s">
        <v>6</v>
      </c>
      <c r="C8" s="101" t="s">
        <v>350</v>
      </c>
      <c r="D8" s="102" t="s">
        <v>350</v>
      </c>
      <c r="E8" s="103"/>
      <c r="F8" s="104" t="s">
        <v>351</v>
      </c>
      <c r="G8" s="105" t="s">
        <v>352</v>
      </c>
      <c r="H8" s="106">
        <v>256.87</v>
      </c>
      <c r="I8" s="109">
        <v>256.87</v>
      </c>
      <c r="J8" s="103"/>
      <c r="K8" s="103"/>
      <c r="L8" s="103"/>
      <c r="M8" s="103"/>
      <c r="N8" s="103"/>
      <c r="O8" s="103"/>
      <c r="P8" s="103"/>
      <c r="Q8" s="103"/>
      <c r="R8" s="103"/>
    </row>
    <row r="9" spans="2:18">
      <c r="B9" s="107"/>
      <c r="C9" s="107"/>
      <c r="D9" s="107"/>
      <c r="E9" s="107"/>
      <c r="F9" s="107"/>
      <c r="G9" s="107"/>
      <c r="H9" s="107"/>
      <c r="I9" s="107"/>
      <c r="J9" s="107"/>
      <c r="K9" s="107"/>
      <c r="L9" s="69"/>
      <c r="M9" s="69"/>
      <c r="N9" s="69"/>
      <c r="O9" s="69"/>
      <c r="P9" s="69"/>
      <c r="Q9" s="69"/>
      <c r="R9" s="69"/>
    </row>
    <row r="10" spans="2:18">
      <c r="B10" s="69"/>
      <c r="C10" s="69"/>
      <c r="D10" s="69"/>
      <c r="E10" s="69"/>
      <c r="F10" s="69"/>
      <c r="G10" s="69"/>
      <c r="H10" s="69"/>
      <c r="I10" s="69"/>
      <c r="J10" s="69"/>
      <c r="K10" s="69"/>
      <c r="L10" s="69"/>
      <c r="M10" s="69"/>
      <c r="N10" s="69"/>
      <c r="O10" s="69"/>
      <c r="P10" s="69"/>
      <c r="Q10" s="69"/>
      <c r="R10" s="69"/>
    </row>
    <row r="11" spans="2:18">
      <c r="B11" s="69"/>
      <c r="C11" s="69"/>
      <c r="D11" s="69"/>
      <c r="E11" s="69"/>
      <c r="F11" s="69"/>
      <c r="G11" s="69"/>
      <c r="H11" s="69"/>
      <c r="I11" s="69"/>
      <c r="J11" s="69"/>
      <c r="K11" s="69"/>
      <c r="L11" s="69"/>
      <c r="M11" s="69"/>
      <c r="N11" s="69"/>
      <c r="O11" s="69"/>
      <c r="P11" s="69"/>
      <c r="Q11" s="69"/>
      <c r="R11" s="69"/>
    </row>
    <row r="12" spans="2:18">
      <c r="B12" s="69"/>
      <c r="C12" s="69"/>
      <c r="D12" s="69"/>
      <c r="E12" s="69"/>
      <c r="F12" s="69"/>
      <c r="G12" s="69"/>
      <c r="H12" s="69"/>
      <c r="I12" s="69"/>
      <c r="J12" s="69"/>
      <c r="K12" s="69"/>
      <c r="L12" s="69"/>
      <c r="M12" s="69"/>
      <c r="N12" s="69"/>
      <c r="O12" s="69"/>
      <c r="P12" s="69"/>
      <c r="Q12" s="69"/>
      <c r="R12" s="69"/>
    </row>
    <row r="13" spans="2:18">
      <c r="B13" s="69"/>
      <c r="C13" s="69"/>
      <c r="D13" s="69"/>
      <c r="E13" s="69"/>
      <c r="F13" s="69"/>
      <c r="G13" s="69"/>
      <c r="H13" s="69"/>
      <c r="I13" s="69"/>
      <c r="J13" s="69"/>
      <c r="K13" s="69"/>
      <c r="L13" s="69"/>
      <c r="M13" s="69"/>
      <c r="N13" s="69"/>
      <c r="O13" s="69"/>
      <c r="P13" s="69"/>
      <c r="Q13" s="69"/>
      <c r="R13" s="69"/>
    </row>
    <row r="14" spans="2:18">
      <c r="B14" s="69"/>
      <c r="C14" s="69"/>
      <c r="D14" s="69"/>
      <c r="E14" s="69"/>
      <c r="F14" s="69"/>
      <c r="G14" s="69"/>
      <c r="H14" s="69"/>
      <c r="I14" s="69"/>
      <c r="J14" s="69"/>
      <c r="K14" s="69"/>
      <c r="L14" s="69"/>
      <c r="M14" s="69"/>
      <c r="N14" s="69"/>
      <c r="O14" s="69"/>
      <c r="P14" s="69"/>
      <c r="Q14" s="69"/>
      <c r="R14" s="69"/>
    </row>
    <row r="15" spans="2:18">
      <c r="B15" s="69"/>
      <c r="C15" s="69"/>
      <c r="D15" s="69"/>
      <c r="E15" s="69"/>
      <c r="F15" s="69"/>
      <c r="G15" s="69"/>
      <c r="H15" s="69"/>
      <c r="I15" s="69"/>
      <c r="J15" s="69"/>
      <c r="K15" s="69"/>
      <c r="L15" s="69"/>
      <c r="M15" s="69"/>
      <c r="N15" s="69"/>
      <c r="O15" s="69"/>
      <c r="P15" s="69"/>
      <c r="Q15" s="69"/>
      <c r="R15" s="69"/>
    </row>
    <row r="16" spans="2:18">
      <c r="B16" s="69"/>
      <c r="C16" s="69"/>
      <c r="D16" s="69"/>
      <c r="E16" s="69"/>
      <c r="F16" s="69"/>
      <c r="G16" s="69"/>
      <c r="H16" s="69"/>
      <c r="I16" s="69"/>
      <c r="J16" s="69"/>
      <c r="K16" s="69"/>
      <c r="L16" s="69"/>
      <c r="M16" s="69"/>
      <c r="N16" s="69"/>
      <c r="O16" s="69"/>
      <c r="P16" s="69"/>
      <c r="Q16" s="69"/>
      <c r="R16" s="69"/>
    </row>
    <row r="17" spans="2:18">
      <c r="B17" s="69"/>
      <c r="C17" s="69"/>
      <c r="D17" s="69"/>
      <c r="E17" s="69"/>
      <c r="F17" s="69"/>
      <c r="G17" s="69"/>
      <c r="H17" s="69"/>
      <c r="I17" s="69"/>
      <c r="J17" s="69"/>
      <c r="K17" s="69"/>
      <c r="L17" s="69"/>
      <c r="M17" s="69"/>
      <c r="N17" s="69"/>
      <c r="O17" s="69"/>
      <c r="P17" s="69"/>
      <c r="Q17" s="69"/>
      <c r="R17" s="69"/>
    </row>
    <row r="18" spans="2:18">
      <c r="B18" s="69"/>
      <c r="C18" s="69"/>
      <c r="D18" s="69"/>
      <c r="E18" s="69"/>
      <c r="F18" s="69"/>
      <c r="G18" s="69"/>
      <c r="H18" s="69"/>
      <c r="I18" s="69"/>
      <c r="J18" s="69"/>
      <c r="K18" s="69"/>
      <c r="L18" s="69"/>
      <c r="M18" s="69"/>
      <c r="N18" s="69"/>
      <c r="O18" s="69"/>
      <c r="P18" s="69"/>
      <c r="Q18" s="69"/>
      <c r="R18" s="69"/>
    </row>
    <row r="19" spans="2:18">
      <c r="B19" s="69"/>
      <c r="C19" s="69"/>
      <c r="D19" s="69"/>
      <c r="E19" s="69"/>
      <c r="F19" s="69"/>
      <c r="G19" s="69"/>
      <c r="H19" s="69"/>
      <c r="I19" s="69"/>
      <c r="J19" s="69"/>
      <c r="K19" s="69"/>
      <c r="L19" s="69"/>
      <c r="M19" s="69"/>
      <c r="N19" s="69"/>
      <c r="O19" s="69"/>
      <c r="P19" s="69"/>
      <c r="Q19" s="69"/>
      <c r="R19" s="69"/>
    </row>
  </sheetData>
  <mergeCells count="17">
    <mergeCell ref="B2:R2"/>
    <mergeCell ref="H5:R5"/>
    <mergeCell ref="I6:J6"/>
    <mergeCell ref="M6:N6"/>
    <mergeCell ref="B5:B7"/>
    <mergeCell ref="C5:C7"/>
    <mergeCell ref="D5:D7"/>
    <mergeCell ref="E5:E7"/>
    <mergeCell ref="F5:F7"/>
    <mergeCell ref="G5:G7"/>
    <mergeCell ref="H6:H7"/>
    <mergeCell ref="K6:K7"/>
    <mergeCell ref="L6:L7"/>
    <mergeCell ref="O6:O7"/>
    <mergeCell ref="P6:P7"/>
    <mergeCell ref="Q6:Q7"/>
    <mergeCell ref="R6:R7"/>
  </mergeCells>
  <pageMargins left="0.429166666666667" right="0.379166666666667" top="0.45" bottom="0.479166666666667" header="0.313888888888889" footer="0.313888888888889"/>
  <pageSetup paperSize="9" scale="81" fitToHeight="0" orientation="landscape" horizontalDpi="18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1"/>
  <sheetViews>
    <sheetView topLeftCell="A10" workbookViewId="0">
      <selection activeCell="D19" sqref="D19"/>
    </sheetView>
  </sheetViews>
  <sheetFormatPr defaultColWidth="9" defaultRowHeight="11.25"/>
  <cols>
    <col min="1" max="1" width="96.625" style="297" customWidth="1"/>
    <col min="2" max="256" width="9" style="297"/>
    <col min="257" max="257" width="96.625" style="297" customWidth="1"/>
    <col min="258" max="512" width="9" style="297"/>
    <col min="513" max="513" width="96.625" style="297" customWidth="1"/>
    <col min="514" max="768" width="9" style="297"/>
    <col min="769" max="769" width="96.625" style="297" customWidth="1"/>
    <col min="770" max="1024" width="9" style="297"/>
    <col min="1025" max="1025" width="96.625" style="297" customWidth="1"/>
    <col min="1026" max="1280" width="9" style="297"/>
    <col min="1281" max="1281" width="96.625" style="297" customWidth="1"/>
    <col min="1282" max="1536" width="9" style="297"/>
    <col min="1537" max="1537" width="96.625" style="297" customWidth="1"/>
    <col min="1538" max="1792" width="9" style="297"/>
    <col min="1793" max="1793" width="96.625" style="297" customWidth="1"/>
    <col min="1794" max="2048" width="9" style="297"/>
    <col min="2049" max="2049" width="96.625" style="297" customWidth="1"/>
    <col min="2050" max="2304" width="9" style="297"/>
    <col min="2305" max="2305" width="96.625" style="297" customWidth="1"/>
    <col min="2306" max="2560" width="9" style="297"/>
    <col min="2561" max="2561" width="96.625" style="297" customWidth="1"/>
    <col min="2562" max="2816" width="9" style="297"/>
    <col min="2817" max="2817" width="96.625" style="297" customWidth="1"/>
    <col min="2818" max="3072" width="9" style="297"/>
    <col min="3073" max="3073" width="96.625" style="297" customWidth="1"/>
    <col min="3074" max="3328" width="9" style="297"/>
    <col min="3329" max="3329" width="96.625" style="297" customWidth="1"/>
    <col min="3330" max="3584" width="9" style="297"/>
    <col min="3585" max="3585" width="96.625" style="297" customWidth="1"/>
    <col min="3586" max="3840" width="9" style="297"/>
    <col min="3841" max="3841" width="96.625" style="297" customWidth="1"/>
    <col min="3842" max="4096" width="9" style="297"/>
    <col min="4097" max="4097" width="96.625" style="297" customWidth="1"/>
    <col min="4098" max="4352" width="9" style="297"/>
    <col min="4353" max="4353" width="96.625" style="297" customWidth="1"/>
    <col min="4354" max="4608" width="9" style="297"/>
    <col min="4609" max="4609" width="96.625" style="297" customWidth="1"/>
    <col min="4610" max="4864" width="9" style="297"/>
    <col min="4865" max="4865" width="96.625" style="297" customWidth="1"/>
    <col min="4866" max="5120" width="9" style="297"/>
    <col min="5121" max="5121" width="96.625" style="297" customWidth="1"/>
    <col min="5122" max="5376" width="9" style="297"/>
    <col min="5377" max="5377" width="96.625" style="297" customWidth="1"/>
    <col min="5378" max="5632" width="9" style="297"/>
    <col min="5633" max="5633" width="96.625" style="297" customWidth="1"/>
    <col min="5634" max="5888" width="9" style="297"/>
    <col min="5889" max="5889" width="96.625" style="297" customWidth="1"/>
    <col min="5890" max="6144" width="9" style="297"/>
    <col min="6145" max="6145" width="96.625" style="297" customWidth="1"/>
    <col min="6146" max="6400" width="9" style="297"/>
    <col min="6401" max="6401" width="96.625" style="297" customWidth="1"/>
    <col min="6402" max="6656" width="9" style="297"/>
    <col min="6657" max="6657" width="96.625" style="297" customWidth="1"/>
    <col min="6658" max="6912" width="9" style="297"/>
    <col min="6913" max="6913" width="96.625" style="297" customWidth="1"/>
    <col min="6914" max="7168" width="9" style="297"/>
    <col min="7169" max="7169" width="96.625" style="297" customWidth="1"/>
    <col min="7170" max="7424" width="9" style="297"/>
    <col min="7425" max="7425" width="96.625" style="297" customWidth="1"/>
    <col min="7426" max="7680" width="9" style="297"/>
    <col min="7681" max="7681" width="96.625" style="297" customWidth="1"/>
    <col min="7682" max="7936" width="9" style="297"/>
    <col min="7937" max="7937" width="96.625" style="297" customWidth="1"/>
    <col min="7938" max="8192" width="9" style="297"/>
    <col min="8193" max="8193" width="96.625" style="297" customWidth="1"/>
    <col min="8194" max="8448" width="9" style="297"/>
    <col min="8449" max="8449" width="96.625" style="297" customWidth="1"/>
    <col min="8450" max="8704" width="9" style="297"/>
    <col min="8705" max="8705" width="96.625" style="297" customWidth="1"/>
    <col min="8706" max="8960" width="9" style="297"/>
    <col min="8961" max="8961" width="96.625" style="297" customWidth="1"/>
    <col min="8962" max="9216" width="9" style="297"/>
    <col min="9217" max="9217" width="96.625" style="297" customWidth="1"/>
    <col min="9218" max="9472" width="9" style="297"/>
    <col min="9473" max="9473" width="96.625" style="297" customWidth="1"/>
    <col min="9474" max="9728" width="9" style="297"/>
    <col min="9729" max="9729" width="96.625" style="297" customWidth="1"/>
    <col min="9730" max="9984" width="9" style="297"/>
    <col min="9985" max="9985" width="96.625" style="297" customWidth="1"/>
    <col min="9986" max="10240" width="9" style="297"/>
    <col min="10241" max="10241" width="96.625" style="297" customWidth="1"/>
    <col min="10242" max="10496" width="9" style="297"/>
    <col min="10497" max="10497" width="96.625" style="297" customWidth="1"/>
    <col min="10498" max="10752" width="9" style="297"/>
    <col min="10753" max="10753" width="96.625" style="297" customWidth="1"/>
    <col min="10754" max="11008" width="9" style="297"/>
    <col min="11009" max="11009" width="96.625" style="297" customWidth="1"/>
    <col min="11010" max="11264" width="9" style="297"/>
    <col min="11265" max="11265" width="96.625" style="297" customWidth="1"/>
    <col min="11266" max="11520" width="9" style="297"/>
    <col min="11521" max="11521" width="96.625" style="297" customWidth="1"/>
    <col min="11522" max="11776" width="9" style="297"/>
    <col min="11777" max="11777" width="96.625" style="297" customWidth="1"/>
    <col min="11778" max="12032" width="9" style="297"/>
    <col min="12033" max="12033" width="96.625" style="297" customWidth="1"/>
    <col min="12034" max="12288" width="9" style="297"/>
    <col min="12289" max="12289" width="96.625" style="297" customWidth="1"/>
    <col min="12290" max="12544" width="9" style="297"/>
    <col min="12545" max="12545" width="96.625" style="297" customWidth="1"/>
    <col min="12546" max="12800" width="9" style="297"/>
    <col min="12801" max="12801" width="96.625" style="297" customWidth="1"/>
    <col min="12802" max="13056" width="9" style="297"/>
    <col min="13057" max="13057" width="96.625" style="297" customWidth="1"/>
    <col min="13058" max="13312" width="9" style="297"/>
    <col min="13313" max="13313" width="96.625" style="297" customWidth="1"/>
    <col min="13314" max="13568" width="9" style="297"/>
    <col min="13569" max="13569" width="96.625" style="297" customWidth="1"/>
    <col min="13570" max="13824" width="9" style="297"/>
    <col min="13825" max="13825" width="96.625" style="297" customWidth="1"/>
    <col min="13826" max="14080" width="9" style="297"/>
    <col min="14081" max="14081" width="96.625" style="297" customWidth="1"/>
    <col min="14082" max="14336" width="9" style="297"/>
    <col min="14337" max="14337" width="96.625" style="297" customWidth="1"/>
    <col min="14338" max="14592" width="9" style="297"/>
    <col min="14593" max="14593" width="96.625" style="297" customWidth="1"/>
    <col min="14594" max="14848" width="9" style="297"/>
    <col min="14849" max="14849" width="96.625" style="297" customWidth="1"/>
    <col min="14850" max="15104" width="9" style="297"/>
    <col min="15105" max="15105" width="96.625" style="297" customWidth="1"/>
    <col min="15106" max="15360" width="9" style="297"/>
    <col min="15361" max="15361" width="96.625" style="297" customWidth="1"/>
    <col min="15362" max="15616" width="9" style="297"/>
    <col min="15617" max="15617" width="96.625" style="297" customWidth="1"/>
    <col min="15618" max="15872" width="9" style="297"/>
    <col min="15873" max="15873" width="96.625" style="297" customWidth="1"/>
    <col min="15874" max="16128" width="9" style="297"/>
    <col min="16129" max="16129" width="96.625" style="297" customWidth="1"/>
    <col min="16130" max="16384" width="9" style="297"/>
  </cols>
  <sheetData>
    <row r="1" ht="27" customHeight="1" spans="1:1">
      <c r="A1" s="298" t="s">
        <v>8</v>
      </c>
    </row>
    <row r="2" s="296" customFormat="1" ht="21.75" customHeight="1" spans="1:1">
      <c r="A2" s="299" t="s">
        <v>9</v>
      </c>
    </row>
    <row r="3" s="296" customFormat="1" ht="21.75" customHeight="1" spans="1:1">
      <c r="A3" s="299" t="s">
        <v>10</v>
      </c>
    </row>
    <row r="4" s="296" customFormat="1" ht="21.75" customHeight="1" spans="1:1">
      <c r="A4" s="299" t="s">
        <v>11</v>
      </c>
    </row>
    <row r="5" s="296" customFormat="1" ht="21.75" customHeight="1" spans="1:1">
      <c r="A5" s="299" t="s">
        <v>12</v>
      </c>
    </row>
    <row r="6" s="296" customFormat="1" ht="21.75" customHeight="1" spans="1:1">
      <c r="A6" s="299" t="s">
        <v>13</v>
      </c>
    </row>
    <row r="7" s="296" customFormat="1" ht="21.75" customHeight="1" spans="1:1">
      <c r="A7" s="299" t="s">
        <v>14</v>
      </c>
    </row>
    <row r="8" s="296" customFormat="1" ht="21.75" customHeight="1" spans="1:1">
      <c r="A8" s="299" t="s">
        <v>15</v>
      </c>
    </row>
    <row r="9" s="296" customFormat="1" ht="21.75" customHeight="1" spans="1:1">
      <c r="A9" s="299" t="s">
        <v>16</v>
      </c>
    </row>
    <row r="10" s="296" customFormat="1" ht="21.75" customHeight="1" spans="1:1">
      <c r="A10" s="299" t="s">
        <v>17</v>
      </c>
    </row>
    <row r="11" s="296" customFormat="1" ht="21.75" customHeight="1" spans="1:1">
      <c r="A11" s="299" t="s">
        <v>18</v>
      </c>
    </row>
    <row r="12" s="296" customFormat="1" ht="21.75" customHeight="1" spans="1:1">
      <c r="A12" s="299" t="s">
        <v>19</v>
      </c>
    </row>
    <row r="13" s="296" customFormat="1" ht="21.75" customHeight="1" spans="1:1">
      <c r="A13" s="299" t="s">
        <v>20</v>
      </c>
    </row>
    <row r="14" s="296" customFormat="1" ht="21.75" customHeight="1" spans="1:1">
      <c r="A14" s="299" t="s">
        <v>21</v>
      </c>
    </row>
    <row r="15" s="296" customFormat="1" ht="21.75" customHeight="1" spans="1:1">
      <c r="A15" s="300" t="s">
        <v>22</v>
      </c>
    </row>
    <row r="16" s="296" customFormat="1" ht="21.75" customHeight="1" spans="1:1">
      <c r="A16" s="300" t="s">
        <v>23</v>
      </c>
    </row>
    <row r="17" s="296" customFormat="1" ht="21.75" customHeight="1" spans="1:1">
      <c r="A17" s="300" t="s">
        <v>24</v>
      </c>
    </row>
    <row r="18" s="296" customFormat="1" ht="21.75" customHeight="1" spans="1:1">
      <c r="A18" s="300" t="s">
        <v>25</v>
      </c>
    </row>
    <row r="19" s="296" customFormat="1" ht="21.75" customHeight="1" spans="1:1">
      <c r="A19" s="300" t="s">
        <v>26</v>
      </c>
    </row>
    <row r="20" s="296" customFormat="1" ht="21.75" customHeight="1" spans="1:1">
      <c r="A20" s="300" t="s">
        <v>27</v>
      </c>
    </row>
    <row r="21" s="296" customFormat="1" ht="21.75" customHeight="1" spans="1:1">
      <c r="A21" s="300" t="s">
        <v>28</v>
      </c>
    </row>
  </sheetData>
  <printOptions horizontalCentered="1"/>
  <pageMargins left="0.309027777777778" right="0.707638888888889" top="0.747916666666667" bottom="0.747916666666667" header="0.313888888888889" footer="0.313888888888889"/>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E42"/>
  <sheetViews>
    <sheetView topLeftCell="A19" workbookViewId="0">
      <selection activeCell="D40" sqref="D40"/>
    </sheetView>
  </sheetViews>
  <sheetFormatPr defaultColWidth="9" defaultRowHeight="13.5" outlineLevelCol="4"/>
  <cols>
    <col min="1" max="1" width="14.375" customWidth="1"/>
    <col min="2" max="2" width="29.125" customWidth="1"/>
    <col min="3" max="4" width="24.375" customWidth="1"/>
    <col min="5" max="5" width="12.75" customWidth="1"/>
  </cols>
  <sheetData>
    <row r="1" ht="19.5" customHeight="1" spans="2:5">
      <c r="B1" s="75" t="s">
        <v>353</v>
      </c>
      <c r="C1" s="75"/>
      <c r="D1" s="75"/>
      <c r="E1" s="75"/>
    </row>
    <row r="2" ht="16.5" customHeight="1" spans="2:5">
      <c r="B2" s="76"/>
      <c r="C2" s="76"/>
      <c r="E2" s="77" t="s">
        <v>354</v>
      </c>
    </row>
    <row r="3" spans="2:5">
      <c r="B3" s="78" t="s">
        <v>31</v>
      </c>
      <c r="C3" s="78"/>
      <c r="E3" s="79" t="s">
        <v>32</v>
      </c>
    </row>
    <row r="4" spans="2:5">
      <c r="B4" s="80" t="s">
        <v>355</v>
      </c>
      <c r="C4" s="81" t="s">
        <v>356</v>
      </c>
      <c r="D4" s="81"/>
      <c r="E4" s="82" t="s">
        <v>357</v>
      </c>
    </row>
    <row r="5" spans="2:5">
      <c r="B5" s="80"/>
      <c r="C5" s="83" t="s">
        <v>358</v>
      </c>
      <c r="D5" s="84" t="s">
        <v>359</v>
      </c>
      <c r="E5" s="82"/>
    </row>
    <row r="6" ht="14.25" customHeight="1" spans="2:5">
      <c r="B6" s="85" t="s">
        <v>360</v>
      </c>
      <c r="C6" s="86">
        <f t="shared" ref="C6:D11" si="0">C12+C18+C24</f>
        <v>980.8</v>
      </c>
      <c r="D6" s="86">
        <f t="shared" si="0"/>
        <v>795.3</v>
      </c>
      <c r="E6" s="87">
        <f>D6-C6</f>
        <v>-185.5</v>
      </c>
    </row>
    <row r="7" ht="14.25" customHeight="1" spans="2:5">
      <c r="B7" s="88" t="s">
        <v>43</v>
      </c>
      <c r="C7" s="86">
        <f t="shared" si="0"/>
        <v>570</v>
      </c>
      <c r="D7" s="86">
        <f t="shared" si="0"/>
        <v>500</v>
      </c>
      <c r="E7" s="87">
        <f t="shared" ref="E7:E41" si="1">D7-C7</f>
        <v>-70</v>
      </c>
    </row>
    <row r="8" ht="14.25" customHeight="1" spans="2:5">
      <c r="B8" s="88" t="s">
        <v>4</v>
      </c>
      <c r="C8" s="86">
        <f t="shared" si="0"/>
        <v>373.8</v>
      </c>
      <c r="D8" s="86">
        <f t="shared" si="0"/>
        <v>262.8</v>
      </c>
      <c r="E8" s="87">
        <f t="shared" si="1"/>
        <v>-111</v>
      </c>
    </row>
    <row r="9" ht="14.25" customHeight="1" spans="2:5">
      <c r="B9" s="88" t="s">
        <v>5</v>
      </c>
      <c r="C9" s="86">
        <f t="shared" si="0"/>
        <v>37</v>
      </c>
      <c r="D9" s="86">
        <f t="shared" si="0"/>
        <v>32.5</v>
      </c>
      <c r="E9" s="87">
        <f t="shared" si="1"/>
        <v>-4.5</v>
      </c>
    </row>
    <row r="10" ht="14.25" customHeight="1" spans="2:5">
      <c r="B10" s="88" t="s">
        <v>6</v>
      </c>
      <c r="C10" s="86">
        <f t="shared" si="0"/>
        <v>0</v>
      </c>
      <c r="D10" s="86">
        <f t="shared" si="0"/>
        <v>0</v>
      </c>
      <c r="E10" s="87">
        <f t="shared" si="1"/>
        <v>0</v>
      </c>
    </row>
    <row r="11" ht="14.25" customHeight="1" spans="2:5">
      <c r="B11" s="88" t="s">
        <v>7</v>
      </c>
      <c r="C11" s="86">
        <f t="shared" si="0"/>
        <v>0</v>
      </c>
      <c r="D11" s="86">
        <f t="shared" si="0"/>
        <v>0</v>
      </c>
      <c r="E11" s="87">
        <f t="shared" si="1"/>
        <v>0</v>
      </c>
    </row>
    <row r="12" ht="14.25" customHeight="1" spans="2:5">
      <c r="B12" s="89" t="s">
        <v>361</v>
      </c>
      <c r="C12" s="90">
        <f>C13+C14+C15+C16+C17</f>
        <v>0</v>
      </c>
      <c r="D12" s="90">
        <f>D13+D14+D15+D16+D17</f>
        <v>0</v>
      </c>
      <c r="E12" s="87">
        <f t="shared" si="1"/>
        <v>0</v>
      </c>
    </row>
    <row r="13" ht="14.25" customHeight="1" spans="2:5">
      <c r="B13" s="91" t="s">
        <v>43</v>
      </c>
      <c r="C13" s="92"/>
      <c r="D13" s="92"/>
      <c r="E13" s="87">
        <f t="shared" si="1"/>
        <v>0</v>
      </c>
    </row>
    <row r="14" ht="14.25" customHeight="1" spans="2:5">
      <c r="B14" s="91" t="s">
        <v>4</v>
      </c>
      <c r="C14" s="92"/>
      <c r="D14" s="92"/>
      <c r="E14" s="87">
        <f t="shared" si="1"/>
        <v>0</v>
      </c>
    </row>
    <row r="15" ht="14.25" customHeight="1" spans="2:5">
      <c r="B15" s="91" t="s">
        <v>5</v>
      </c>
      <c r="C15" s="92"/>
      <c r="D15" s="92"/>
      <c r="E15" s="87">
        <f t="shared" si="1"/>
        <v>0</v>
      </c>
    </row>
    <row r="16" ht="14.25" customHeight="1" spans="2:5">
      <c r="B16" s="91" t="s">
        <v>6</v>
      </c>
      <c r="C16" s="92"/>
      <c r="D16" s="92"/>
      <c r="E16" s="87">
        <f t="shared" si="1"/>
        <v>0</v>
      </c>
    </row>
    <row r="17" ht="14.25" customHeight="1" spans="2:5">
      <c r="B17" s="91" t="s">
        <v>7</v>
      </c>
      <c r="C17" s="92"/>
      <c r="D17" s="92"/>
      <c r="E17" s="87">
        <f t="shared" si="1"/>
        <v>0</v>
      </c>
    </row>
    <row r="18" ht="14.25" customHeight="1" spans="2:5">
      <c r="B18" s="89" t="s">
        <v>362</v>
      </c>
      <c r="C18" s="90">
        <f>C19+C20+C21+C22+C23</f>
        <v>25.8</v>
      </c>
      <c r="D18" s="90">
        <f>D19+D20+D21+D22+D23</f>
        <v>5.3</v>
      </c>
      <c r="E18" s="87">
        <f t="shared" si="1"/>
        <v>-20.5</v>
      </c>
    </row>
    <row r="19" ht="14.25" customHeight="1" spans="2:5">
      <c r="B19" s="91" t="s">
        <v>43</v>
      </c>
      <c r="C19" s="92">
        <v>20</v>
      </c>
      <c r="D19" s="92"/>
      <c r="E19" s="87">
        <f t="shared" si="1"/>
        <v>-20</v>
      </c>
    </row>
    <row r="20" ht="14.25" customHeight="1" spans="2:5">
      <c r="B20" s="91" t="s">
        <v>4</v>
      </c>
      <c r="C20" s="92">
        <v>1.8</v>
      </c>
      <c r="D20" s="92">
        <v>1.8</v>
      </c>
      <c r="E20" s="87">
        <f t="shared" si="1"/>
        <v>0</v>
      </c>
    </row>
    <row r="21" ht="14.25" customHeight="1" spans="2:5">
      <c r="B21" s="91" t="s">
        <v>5</v>
      </c>
      <c r="C21" s="92">
        <v>4</v>
      </c>
      <c r="D21" s="92">
        <v>3.5</v>
      </c>
      <c r="E21" s="87">
        <f t="shared" si="1"/>
        <v>-0.5</v>
      </c>
    </row>
    <row r="22" ht="14.25" customHeight="1" spans="2:5">
      <c r="B22" s="91" t="s">
        <v>6</v>
      </c>
      <c r="C22" s="92"/>
      <c r="D22" s="92"/>
      <c r="E22" s="87">
        <f t="shared" si="1"/>
        <v>0</v>
      </c>
    </row>
    <row r="23" ht="14.25" customHeight="1" spans="2:5">
      <c r="B23" s="91" t="s">
        <v>7</v>
      </c>
      <c r="C23" s="92"/>
      <c r="D23" s="92"/>
      <c r="E23" s="87">
        <f t="shared" si="1"/>
        <v>0</v>
      </c>
    </row>
    <row r="24" ht="14.25" customHeight="1" spans="2:5">
      <c r="B24" s="89" t="s">
        <v>363</v>
      </c>
      <c r="C24" s="90">
        <f>C25+C26+C27+C28+C29</f>
        <v>955</v>
      </c>
      <c r="D24" s="90">
        <f>D25+D26+D27+D28+D29</f>
        <v>790</v>
      </c>
      <c r="E24" s="87">
        <f t="shared" si="1"/>
        <v>-165</v>
      </c>
    </row>
    <row r="25" ht="14.25" customHeight="1" spans="2:5">
      <c r="B25" s="88" t="s">
        <v>43</v>
      </c>
      <c r="C25" s="86">
        <f t="shared" ref="C25:D28" si="2">C31+C37</f>
        <v>550</v>
      </c>
      <c r="D25" s="86">
        <f t="shared" si="2"/>
        <v>500</v>
      </c>
      <c r="E25" s="87">
        <f t="shared" si="1"/>
        <v>-50</v>
      </c>
    </row>
    <row r="26" ht="14.25" customHeight="1" spans="2:5">
      <c r="B26" s="88" t="s">
        <v>4</v>
      </c>
      <c r="C26" s="86">
        <f t="shared" si="2"/>
        <v>372</v>
      </c>
      <c r="D26" s="86">
        <f t="shared" si="2"/>
        <v>261</v>
      </c>
      <c r="E26" s="87">
        <f t="shared" si="1"/>
        <v>-111</v>
      </c>
    </row>
    <row r="27" ht="14.25" customHeight="1" spans="2:5">
      <c r="B27" s="88" t="s">
        <v>5</v>
      </c>
      <c r="C27" s="86">
        <f t="shared" si="2"/>
        <v>33</v>
      </c>
      <c r="D27" s="86">
        <f t="shared" si="2"/>
        <v>29</v>
      </c>
      <c r="E27" s="87">
        <f t="shared" si="1"/>
        <v>-4</v>
      </c>
    </row>
    <row r="28" ht="14.25" customHeight="1" spans="2:5">
      <c r="B28" s="88" t="s">
        <v>6</v>
      </c>
      <c r="C28" s="86">
        <f t="shared" si="2"/>
        <v>0</v>
      </c>
      <c r="D28" s="86">
        <f t="shared" si="2"/>
        <v>0</v>
      </c>
      <c r="E28" s="87">
        <f t="shared" si="1"/>
        <v>0</v>
      </c>
    </row>
    <row r="29" ht="14.25" customHeight="1" spans="2:5">
      <c r="B29" s="88" t="s">
        <v>7</v>
      </c>
      <c r="C29" s="86"/>
      <c r="D29" s="86"/>
      <c r="E29" s="87">
        <f t="shared" si="1"/>
        <v>0</v>
      </c>
    </row>
    <row r="30" ht="14.25" customHeight="1" spans="2:5">
      <c r="B30" s="93" t="s">
        <v>364</v>
      </c>
      <c r="C30" s="86">
        <f>C31+C32+C33+C34+C35</f>
        <v>0</v>
      </c>
      <c r="D30" s="86">
        <f>D31+D32+D33+D34+D35</f>
        <v>0</v>
      </c>
      <c r="E30" s="87">
        <f t="shared" si="1"/>
        <v>0</v>
      </c>
    </row>
    <row r="31" ht="14.25" customHeight="1" spans="2:5">
      <c r="B31" s="91" t="s">
        <v>43</v>
      </c>
      <c r="C31" s="92"/>
      <c r="D31" s="92"/>
      <c r="E31" s="87">
        <f t="shared" si="1"/>
        <v>0</v>
      </c>
    </row>
    <row r="32" ht="14.25" customHeight="1" spans="2:5">
      <c r="B32" s="91" t="s">
        <v>4</v>
      </c>
      <c r="C32" s="92"/>
      <c r="D32" s="92"/>
      <c r="E32" s="87">
        <f t="shared" si="1"/>
        <v>0</v>
      </c>
    </row>
    <row r="33" ht="14.25" customHeight="1" spans="2:5">
      <c r="B33" s="91" t="s">
        <v>5</v>
      </c>
      <c r="C33" s="92"/>
      <c r="D33" s="92"/>
      <c r="E33" s="87">
        <f t="shared" si="1"/>
        <v>0</v>
      </c>
    </row>
    <row r="34" ht="14.25" customHeight="1" spans="2:5">
      <c r="B34" s="91" t="s">
        <v>6</v>
      </c>
      <c r="C34" s="92"/>
      <c r="D34" s="92"/>
      <c r="E34" s="87">
        <f t="shared" si="1"/>
        <v>0</v>
      </c>
    </row>
    <row r="35" ht="14.25" customHeight="1" spans="2:5">
      <c r="B35" s="91" t="s">
        <v>7</v>
      </c>
      <c r="C35" s="92"/>
      <c r="D35" s="92"/>
      <c r="E35" s="87">
        <f t="shared" si="1"/>
        <v>0</v>
      </c>
    </row>
    <row r="36" ht="14.25" customHeight="1" spans="2:5">
      <c r="B36" s="93" t="s">
        <v>365</v>
      </c>
      <c r="C36" s="86">
        <f>C37+C38+C39+C40+C41</f>
        <v>955</v>
      </c>
      <c r="D36" s="86">
        <f>D37+D38+D39+D40+D41</f>
        <v>790</v>
      </c>
      <c r="E36" s="87">
        <f t="shared" si="1"/>
        <v>-165</v>
      </c>
    </row>
    <row r="37" ht="14.25" customHeight="1" spans="2:5">
      <c r="B37" s="91" t="s">
        <v>43</v>
      </c>
      <c r="C37" s="92">
        <v>550</v>
      </c>
      <c r="D37" s="92">
        <v>500</v>
      </c>
      <c r="E37" s="87">
        <f t="shared" si="1"/>
        <v>-50</v>
      </c>
    </row>
    <row r="38" ht="14.25" customHeight="1" spans="2:5">
      <c r="B38" s="91" t="s">
        <v>4</v>
      </c>
      <c r="C38" s="92">
        <v>372</v>
      </c>
      <c r="D38" s="92">
        <v>261</v>
      </c>
      <c r="E38" s="87">
        <f t="shared" si="1"/>
        <v>-111</v>
      </c>
    </row>
    <row r="39" ht="14.25" customHeight="1" spans="2:5">
      <c r="B39" s="91" t="s">
        <v>5</v>
      </c>
      <c r="C39" s="92">
        <v>33</v>
      </c>
      <c r="D39" s="92">
        <v>29</v>
      </c>
      <c r="E39" s="87">
        <f t="shared" si="1"/>
        <v>-4</v>
      </c>
    </row>
    <row r="40" ht="14.25" customHeight="1" spans="2:5">
      <c r="B40" s="91" t="s">
        <v>6</v>
      </c>
      <c r="C40" s="92"/>
      <c r="D40" s="92"/>
      <c r="E40" s="87">
        <f t="shared" si="1"/>
        <v>0</v>
      </c>
    </row>
    <row r="41" ht="14.25" customHeight="1" spans="2:5">
      <c r="B41" s="91" t="s">
        <v>7</v>
      </c>
      <c r="C41" s="92"/>
      <c r="D41" s="92"/>
      <c r="E41" s="87">
        <f t="shared" si="1"/>
        <v>0</v>
      </c>
    </row>
    <row r="42" ht="24.75" customHeight="1" spans="2:4">
      <c r="B42" s="94"/>
      <c r="C42" s="94"/>
      <c r="D42" s="94"/>
    </row>
  </sheetData>
  <mergeCells count="3">
    <mergeCell ref="B1:E1"/>
    <mergeCell ref="B4:B5"/>
    <mergeCell ref="E4:E5"/>
  </mergeCells>
  <pageMargins left="1.18055555555556" right="0.313888888888889" top="0.432638888888889" bottom="0.313888888888889" header="0.196527777777778" footer="0.196527777777778"/>
  <pageSetup paperSize="9" scale="91" fitToWidth="0" orientation="landscape" horizontalDpi="180" verticalDpi="18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I88"/>
  <sheetViews>
    <sheetView topLeftCell="A4" workbookViewId="0">
      <selection activeCell="G74" sqref="G74:G88"/>
    </sheetView>
  </sheetViews>
  <sheetFormatPr defaultColWidth="9" defaultRowHeight="13.5"/>
  <cols>
    <col min="1" max="1" width="4" customWidth="1"/>
    <col min="2" max="2" width="24.625" customWidth="1"/>
    <col min="6" max="6" width="20.5" customWidth="1"/>
    <col min="7" max="9" width="14.875" customWidth="1"/>
  </cols>
  <sheetData>
    <row r="2" ht="27" customHeight="1" spans="2:9">
      <c r="B2" s="48" t="s">
        <v>366</v>
      </c>
      <c r="C2" s="48"/>
      <c r="D2" s="48"/>
      <c r="E2" s="48"/>
      <c r="F2" s="48"/>
      <c r="G2" s="48"/>
      <c r="H2" s="48"/>
      <c r="I2" s="48"/>
    </row>
    <row r="3" spans="2:9">
      <c r="B3" s="49"/>
      <c r="C3" s="49"/>
      <c r="D3" s="49"/>
      <c r="E3" s="49"/>
      <c r="F3" s="49"/>
      <c r="I3" s="70" t="s">
        <v>367</v>
      </c>
    </row>
    <row r="4" spans="2:9">
      <c r="B4" s="50" t="s">
        <v>31</v>
      </c>
      <c r="C4" s="50"/>
      <c r="D4" s="50"/>
      <c r="E4" s="51"/>
      <c r="F4" s="51"/>
      <c r="I4" s="71" t="s">
        <v>32</v>
      </c>
    </row>
    <row r="5" spans="2:9">
      <c r="B5" s="52" t="s">
        <v>81</v>
      </c>
      <c r="C5" s="53" t="s">
        <v>368</v>
      </c>
      <c r="D5" s="53"/>
      <c r="E5" s="53"/>
      <c r="F5" s="53" t="s">
        <v>103</v>
      </c>
      <c r="G5" s="54" t="s">
        <v>358</v>
      </c>
      <c r="H5" s="54" t="s">
        <v>359</v>
      </c>
      <c r="I5" s="54" t="s">
        <v>369</v>
      </c>
    </row>
    <row r="6" spans="2:9">
      <c r="B6" s="52"/>
      <c r="C6" s="53"/>
      <c r="D6" s="53"/>
      <c r="E6" s="53"/>
      <c r="F6" s="53"/>
      <c r="G6" s="54"/>
      <c r="H6" s="54"/>
      <c r="I6" s="54"/>
    </row>
    <row r="7" spans="2:9">
      <c r="B7" s="52"/>
      <c r="C7" s="55" t="s">
        <v>104</v>
      </c>
      <c r="D7" s="55" t="s">
        <v>105</v>
      </c>
      <c r="E7" s="55" t="s">
        <v>106</v>
      </c>
      <c r="F7" s="53"/>
      <c r="G7" s="54"/>
      <c r="H7" s="54"/>
      <c r="I7" s="54"/>
    </row>
    <row r="8" spans="2:9">
      <c r="B8" s="56"/>
      <c r="C8" s="57"/>
      <c r="D8" s="57"/>
      <c r="E8" s="57"/>
      <c r="F8" s="58" t="s">
        <v>38</v>
      </c>
      <c r="G8" s="59">
        <f>G9+G25+G41+G57</f>
        <v>4549.88</v>
      </c>
      <c r="H8" s="59">
        <f>H9+H25+H41+H57</f>
        <v>3770.46</v>
      </c>
      <c r="I8" s="72">
        <f>H8-G8</f>
        <v>-779.420000000001</v>
      </c>
    </row>
    <row r="9" spans="2:9">
      <c r="B9" s="60" t="s">
        <v>370</v>
      </c>
      <c r="C9" s="57"/>
      <c r="D9" s="57"/>
      <c r="E9" s="57"/>
      <c r="F9" s="58"/>
      <c r="G9" s="59">
        <f>SUM(G10:G24)</f>
        <v>3655.06</v>
      </c>
      <c r="H9" s="59">
        <f>SUM(H10:H24)</f>
        <v>3020</v>
      </c>
      <c r="I9" s="72">
        <f t="shared" ref="I9:I72" si="0">H9-G9</f>
        <v>-635.06</v>
      </c>
    </row>
    <row r="10" ht="12.75" customHeight="1" spans="2:9">
      <c r="B10" s="61" t="s">
        <v>371</v>
      </c>
      <c r="C10" s="62" t="s">
        <v>372</v>
      </c>
      <c r="D10" s="62" t="s">
        <v>373</v>
      </c>
      <c r="E10" s="62"/>
      <c r="F10" s="63" t="s">
        <v>374</v>
      </c>
      <c r="G10" s="64">
        <v>77</v>
      </c>
      <c r="H10" s="64">
        <v>80</v>
      </c>
      <c r="I10" s="73">
        <f t="shared" si="0"/>
        <v>3</v>
      </c>
    </row>
    <row r="11" ht="12.75" customHeight="1" spans="2:9">
      <c r="B11" s="61" t="s">
        <v>371</v>
      </c>
      <c r="C11" s="62" t="s">
        <v>372</v>
      </c>
      <c r="D11" s="62" t="s">
        <v>107</v>
      </c>
      <c r="E11" s="62"/>
      <c r="F11" s="63" t="s">
        <v>375</v>
      </c>
      <c r="G11" s="64">
        <v>30</v>
      </c>
      <c r="H11" s="64">
        <v>30</v>
      </c>
      <c r="I11" s="73">
        <f t="shared" si="0"/>
        <v>0</v>
      </c>
    </row>
    <row r="12" ht="12.75" customHeight="1" spans="2:9">
      <c r="B12" s="61" t="s">
        <v>371</v>
      </c>
      <c r="C12" s="62" t="s">
        <v>372</v>
      </c>
      <c r="D12" s="62" t="s">
        <v>117</v>
      </c>
      <c r="E12" s="62"/>
      <c r="F12" s="63" t="s">
        <v>376</v>
      </c>
      <c r="G12" s="64">
        <v>100</v>
      </c>
      <c r="H12" s="64">
        <v>100</v>
      </c>
      <c r="I12" s="73">
        <f t="shared" si="0"/>
        <v>0</v>
      </c>
    </row>
    <row r="13" ht="12.75" customHeight="1" spans="2:9">
      <c r="B13" s="61" t="s">
        <v>371</v>
      </c>
      <c r="C13" s="62" t="s">
        <v>372</v>
      </c>
      <c r="D13" s="62" t="s">
        <v>122</v>
      </c>
      <c r="E13" s="62"/>
      <c r="F13" s="63" t="s">
        <v>377</v>
      </c>
      <c r="G13" s="64">
        <v>400</v>
      </c>
      <c r="H13" s="64">
        <v>400</v>
      </c>
      <c r="I13" s="73">
        <f t="shared" si="0"/>
        <v>0</v>
      </c>
    </row>
    <row r="14" ht="12.75" customHeight="1" spans="2:9">
      <c r="B14" s="61" t="s">
        <v>371</v>
      </c>
      <c r="C14" s="62" t="s">
        <v>372</v>
      </c>
      <c r="D14" s="62" t="s">
        <v>177</v>
      </c>
      <c r="E14" s="62"/>
      <c r="F14" s="63" t="s">
        <v>378</v>
      </c>
      <c r="G14" s="64">
        <v>80</v>
      </c>
      <c r="H14" s="64">
        <v>80</v>
      </c>
      <c r="I14" s="73">
        <f t="shared" si="0"/>
        <v>0</v>
      </c>
    </row>
    <row r="15" ht="12.75" customHeight="1" spans="2:9">
      <c r="B15" s="61" t="s">
        <v>371</v>
      </c>
      <c r="C15" s="62" t="s">
        <v>372</v>
      </c>
      <c r="D15" s="62" t="s">
        <v>181</v>
      </c>
      <c r="E15" s="62"/>
      <c r="F15" s="63" t="s">
        <v>379</v>
      </c>
      <c r="G15" s="64">
        <v>680</v>
      </c>
      <c r="H15" s="64">
        <v>680</v>
      </c>
      <c r="I15" s="73">
        <f t="shared" si="0"/>
        <v>0</v>
      </c>
    </row>
    <row r="16" ht="12.75" customHeight="1" spans="2:9">
      <c r="B16" s="61" t="s">
        <v>371</v>
      </c>
      <c r="C16" s="62" t="s">
        <v>372</v>
      </c>
      <c r="D16" s="62" t="s">
        <v>183</v>
      </c>
      <c r="E16" s="62"/>
      <c r="F16" s="63" t="s">
        <v>380</v>
      </c>
      <c r="G16" s="64">
        <v>600</v>
      </c>
      <c r="H16" s="64">
        <v>600</v>
      </c>
      <c r="I16" s="73">
        <f t="shared" si="0"/>
        <v>0</v>
      </c>
    </row>
    <row r="17" ht="12.75" customHeight="1" spans="2:9">
      <c r="B17" s="61" t="s">
        <v>371</v>
      </c>
      <c r="C17" s="62" t="s">
        <v>372</v>
      </c>
      <c r="D17" s="62" t="s">
        <v>124</v>
      </c>
      <c r="E17" s="62"/>
      <c r="F17" s="63" t="s">
        <v>381</v>
      </c>
      <c r="G17" s="64">
        <v>150</v>
      </c>
      <c r="H17" s="64">
        <v>150</v>
      </c>
      <c r="I17" s="73">
        <f t="shared" si="0"/>
        <v>0</v>
      </c>
    </row>
    <row r="18" ht="12.75" customHeight="1" spans="2:9">
      <c r="B18" s="61" t="s">
        <v>371</v>
      </c>
      <c r="C18" s="62" t="s">
        <v>372</v>
      </c>
      <c r="D18" s="62" t="s">
        <v>190</v>
      </c>
      <c r="E18" s="62"/>
      <c r="F18" s="63" t="s">
        <v>382</v>
      </c>
      <c r="G18" s="64">
        <v>400</v>
      </c>
      <c r="H18" s="64">
        <v>400</v>
      </c>
      <c r="I18" s="73">
        <f t="shared" si="0"/>
        <v>0</v>
      </c>
    </row>
    <row r="19" ht="12.75" customHeight="1" spans="2:9">
      <c r="B19" s="61" t="s">
        <v>371</v>
      </c>
      <c r="C19" s="62" t="s">
        <v>372</v>
      </c>
      <c r="D19" s="62" t="s">
        <v>214</v>
      </c>
      <c r="E19" s="62"/>
      <c r="F19" s="63" t="s">
        <v>383</v>
      </c>
      <c r="G19" s="64"/>
      <c r="H19" s="64"/>
      <c r="I19" s="73">
        <f t="shared" si="0"/>
        <v>0</v>
      </c>
    </row>
    <row r="20" ht="12.75" customHeight="1" spans="2:9">
      <c r="B20" s="61" t="s">
        <v>371</v>
      </c>
      <c r="C20" s="62" t="s">
        <v>372</v>
      </c>
      <c r="D20" s="62" t="s">
        <v>221</v>
      </c>
      <c r="E20" s="62"/>
      <c r="F20" s="63" t="s">
        <v>384</v>
      </c>
      <c r="G20" s="64">
        <v>100</v>
      </c>
      <c r="H20" s="64"/>
      <c r="I20" s="73">
        <f t="shared" si="0"/>
        <v>-100</v>
      </c>
    </row>
    <row r="21" ht="12.75" customHeight="1" spans="2:9">
      <c r="B21" s="61" t="s">
        <v>371</v>
      </c>
      <c r="C21" s="62" t="s">
        <v>372</v>
      </c>
      <c r="D21" s="62" t="s">
        <v>229</v>
      </c>
      <c r="E21" s="62"/>
      <c r="F21" s="63" t="s">
        <v>385</v>
      </c>
      <c r="G21" s="64">
        <v>40</v>
      </c>
      <c r="H21" s="64"/>
      <c r="I21" s="73">
        <f t="shared" si="0"/>
        <v>-40</v>
      </c>
    </row>
    <row r="22" ht="12.75" customHeight="1" spans="2:9">
      <c r="B22" s="61" t="s">
        <v>371</v>
      </c>
      <c r="C22" s="62" t="s">
        <v>372</v>
      </c>
      <c r="D22" s="62" t="s">
        <v>231</v>
      </c>
      <c r="E22" s="62"/>
      <c r="F22" s="63" t="s">
        <v>386</v>
      </c>
      <c r="G22" s="64">
        <v>550</v>
      </c>
      <c r="H22" s="64">
        <v>500</v>
      </c>
      <c r="I22" s="73">
        <f t="shared" si="0"/>
        <v>-50</v>
      </c>
    </row>
    <row r="23" ht="12.75" customHeight="1" spans="2:9">
      <c r="B23" s="61" t="s">
        <v>371</v>
      </c>
      <c r="C23" s="62" t="s">
        <v>372</v>
      </c>
      <c r="D23" s="62" t="s">
        <v>116</v>
      </c>
      <c r="E23" s="62"/>
      <c r="F23" s="63" t="s">
        <v>387</v>
      </c>
      <c r="G23" s="64">
        <v>448.06</v>
      </c>
      <c r="H23" s="64"/>
      <c r="I23" s="73">
        <f t="shared" si="0"/>
        <v>-448.06</v>
      </c>
    </row>
    <row r="24" ht="12.75" customHeight="1" spans="2:9">
      <c r="B24" s="61" t="s">
        <v>371</v>
      </c>
      <c r="C24" s="62" t="s">
        <v>388</v>
      </c>
      <c r="D24" s="62" t="s">
        <v>107</v>
      </c>
      <c r="E24" s="62"/>
      <c r="F24" s="63" t="s">
        <v>389</v>
      </c>
      <c r="G24" s="64"/>
      <c r="H24" s="64"/>
      <c r="I24" s="73">
        <f t="shared" si="0"/>
        <v>0</v>
      </c>
    </row>
    <row r="25" ht="12.75" customHeight="1" spans="2:9">
      <c r="B25" s="60" t="s">
        <v>390</v>
      </c>
      <c r="C25" s="65"/>
      <c r="D25" s="65"/>
      <c r="E25" s="65"/>
      <c r="F25" s="66"/>
      <c r="G25" s="59">
        <f>SUM(G26:G40)</f>
        <v>623.04</v>
      </c>
      <c r="H25" s="59">
        <f>SUM(H26:H40)</f>
        <v>496.52</v>
      </c>
      <c r="I25" s="72">
        <f t="shared" si="0"/>
        <v>-126.52</v>
      </c>
    </row>
    <row r="26" ht="12.75" customHeight="1" spans="2:9">
      <c r="B26" s="67" t="s">
        <v>4</v>
      </c>
      <c r="C26" s="62" t="s">
        <v>372</v>
      </c>
      <c r="D26" s="62" t="s">
        <v>373</v>
      </c>
      <c r="E26" s="62"/>
      <c r="F26" s="63" t="s">
        <v>374</v>
      </c>
      <c r="G26" s="64">
        <v>16.74</v>
      </c>
      <c r="H26" s="64">
        <v>25</v>
      </c>
      <c r="I26" s="73">
        <f t="shared" si="0"/>
        <v>8.26</v>
      </c>
    </row>
    <row r="27" ht="12.75" customHeight="1" spans="2:9">
      <c r="B27" s="67" t="s">
        <v>4</v>
      </c>
      <c r="C27" s="62" t="s">
        <v>372</v>
      </c>
      <c r="D27" s="62" t="s">
        <v>107</v>
      </c>
      <c r="E27" s="62"/>
      <c r="F27" s="63" t="s">
        <v>375</v>
      </c>
      <c r="G27" s="64"/>
      <c r="H27" s="64"/>
      <c r="I27" s="73">
        <f t="shared" si="0"/>
        <v>0</v>
      </c>
    </row>
    <row r="28" ht="12.75" customHeight="1" spans="2:9">
      <c r="B28" s="67" t="s">
        <v>4</v>
      </c>
      <c r="C28" s="62" t="s">
        <v>372</v>
      </c>
      <c r="D28" s="62" t="s">
        <v>117</v>
      </c>
      <c r="E28" s="62"/>
      <c r="F28" s="63" t="s">
        <v>376</v>
      </c>
      <c r="G28" s="64"/>
      <c r="H28" s="64"/>
      <c r="I28" s="73">
        <f t="shared" si="0"/>
        <v>0</v>
      </c>
    </row>
    <row r="29" ht="12.75" customHeight="1" spans="2:9">
      <c r="B29" s="67" t="s">
        <v>4</v>
      </c>
      <c r="C29" s="62" t="s">
        <v>372</v>
      </c>
      <c r="D29" s="62" t="s">
        <v>122</v>
      </c>
      <c r="E29" s="62"/>
      <c r="F29" s="63" t="s">
        <v>377</v>
      </c>
      <c r="G29" s="64"/>
      <c r="H29" s="64"/>
      <c r="I29" s="73">
        <f t="shared" si="0"/>
        <v>0</v>
      </c>
    </row>
    <row r="30" ht="12.75" customHeight="1" spans="2:9">
      <c r="B30" s="67" t="s">
        <v>4</v>
      </c>
      <c r="C30" s="62" t="s">
        <v>372</v>
      </c>
      <c r="D30" s="62" t="s">
        <v>177</v>
      </c>
      <c r="E30" s="62"/>
      <c r="F30" s="63" t="s">
        <v>378</v>
      </c>
      <c r="G30" s="64"/>
      <c r="H30" s="64"/>
      <c r="I30" s="73">
        <f t="shared" si="0"/>
        <v>0</v>
      </c>
    </row>
    <row r="31" ht="12.75" customHeight="1" spans="2:9">
      <c r="B31" s="67" t="s">
        <v>4</v>
      </c>
      <c r="C31" s="62" t="s">
        <v>372</v>
      </c>
      <c r="D31" s="62" t="s">
        <v>181</v>
      </c>
      <c r="E31" s="62"/>
      <c r="F31" s="63" t="s">
        <v>379</v>
      </c>
      <c r="G31" s="64">
        <v>122</v>
      </c>
      <c r="H31" s="64">
        <v>114</v>
      </c>
      <c r="I31" s="73">
        <f t="shared" si="0"/>
        <v>-8</v>
      </c>
    </row>
    <row r="32" ht="12.75" customHeight="1" spans="2:9">
      <c r="B32" s="67" t="s">
        <v>4</v>
      </c>
      <c r="C32" s="62" t="s">
        <v>372</v>
      </c>
      <c r="D32" s="62" t="s">
        <v>183</v>
      </c>
      <c r="E32" s="62"/>
      <c r="F32" s="63" t="s">
        <v>380</v>
      </c>
      <c r="G32" s="64"/>
      <c r="H32" s="64"/>
      <c r="I32" s="73">
        <f t="shared" si="0"/>
        <v>0</v>
      </c>
    </row>
    <row r="33" ht="12.75" customHeight="1" spans="2:9">
      <c r="B33" s="67" t="s">
        <v>4</v>
      </c>
      <c r="C33" s="62" t="s">
        <v>372</v>
      </c>
      <c r="D33" s="62" t="s">
        <v>124</v>
      </c>
      <c r="E33" s="62"/>
      <c r="F33" s="63" t="s">
        <v>381</v>
      </c>
      <c r="G33" s="64"/>
      <c r="H33" s="64"/>
      <c r="I33" s="73">
        <f t="shared" si="0"/>
        <v>0</v>
      </c>
    </row>
    <row r="34" ht="12.75" customHeight="1" spans="2:9">
      <c r="B34" s="67" t="s">
        <v>4</v>
      </c>
      <c r="C34" s="62" t="s">
        <v>372</v>
      </c>
      <c r="D34" s="62" t="s">
        <v>190</v>
      </c>
      <c r="E34" s="62"/>
      <c r="F34" s="63" t="s">
        <v>382</v>
      </c>
      <c r="G34" s="64"/>
      <c r="H34" s="64"/>
      <c r="I34" s="73">
        <f t="shared" si="0"/>
        <v>0</v>
      </c>
    </row>
    <row r="35" ht="12.75" customHeight="1" spans="2:9">
      <c r="B35" s="67" t="s">
        <v>4</v>
      </c>
      <c r="C35" s="62" t="s">
        <v>372</v>
      </c>
      <c r="D35" s="62" t="s">
        <v>214</v>
      </c>
      <c r="E35" s="62"/>
      <c r="F35" s="63" t="s">
        <v>383</v>
      </c>
      <c r="G35" s="64"/>
      <c r="H35" s="64"/>
      <c r="I35" s="73">
        <f t="shared" si="0"/>
        <v>0</v>
      </c>
    </row>
    <row r="36" ht="12.75" customHeight="1" spans="2:9">
      <c r="B36" s="67" t="s">
        <v>4</v>
      </c>
      <c r="C36" s="62" t="s">
        <v>372</v>
      </c>
      <c r="D36" s="62" t="s">
        <v>221</v>
      </c>
      <c r="E36" s="62"/>
      <c r="F36" s="63" t="s">
        <v>384</v>
      </c>
      <c r="G36" s="64"/>
      <c r="H36" s="64"/>
      <c r="I36" s="73">
        <f t="shared" si="0"/>
        <v>0</v>
      </c>
    </row>
    <row r="37" ht="12.75" customHeight="1" spans="2:9">
      <c r="B37" s="67" t="s">
        <v>4</v>
      </c>
      <c r="C37" s="62" t="s">
        <v>372</v>
      </c>
      <c r="D37" s="62" t="s">
        <v>229</v>
      </c>
      <c r="E37" s="62"/>
      <c r="F37" s="63" t="s">
        <v>385</v>
      </c>
      <c r="G37" s="64"/>
      <c r="H37" s="64"/>
      <c r="I37" s="73">
        <f t="shared" si="0"/>
        <v>0</v>
      </c>
    </row>
    <row r="38" ht="12.75" customHeight="1" spans="2:9">
      <c r="B38" s="67" t="s">
        <v>4</v>
      </c>
      <c r="C38" s="62" t="s">
        <v>372</v>
      </c>
      <c r="D38" s="62" t="s">
        <v>231</v>
      </c>
      <c r="E38" s="62"/>
      <c r="F38" s="63" t="s">
        <v>386</v>
      </c>
      <c r="G38" s="64">
        <v>2</v>
      </c>
      <c r="H38" s="64">
        <v>2</v>
      </c>
      <c r="I38" s="73">
        <f t="shared" si="0"/>
        <v>0</v>
      </c>
    </row>
    <row r="39" ht="12.75" customHeight="1" spans="2:9">
      <c r="B39" s="67" t="s">
        <v>4</v>
      </c>
      <c r="C39" s="62" t="s">
        <v>372</v>
      </c>
      <c r="D39" s="62" t="s">
        <v>116</v>
      </c>
      <c r="E39" s="62"/>
      <c r="F39" s="63" t="s">
        <v>387</v>
      </c>
      <c r="G39" s="64">
        <v>482.3</v>
      </c>
      <c r="H39" s="64">
        <v>355.52</v>
      </c>
      <c r="I39" s="73">
        <f t="shared" si="0"/>
        <v>-126.78</v>
      </c>
    </row>
    <row r="40" ht="12.75" customHeight="1" spans="2:9">
      <c r="B40" s="67" t="s">
        <v>4</v>
      </c>
      <c r="C40" s="62" t="s">
        <v>388</v>
      </c>
      <c r="D40" s="62" t="s">
        <v>107</v>
      </c>
      <c r="E40" s="62"/>
      <c r="F40" s="63" t="s">
        <v>389</v>
      </c>
      <c r="G40" s="64"/>
      <c r="H40" s="64"/>
      <c r="I40" s="73">
        <f t="shared" si="0"/>
        <v>0</v>
      </c>
    </row>
    <row r="41" ht="12.75" customHeight="1" spans="2:9">
      <c r="B41" s="60" t="s">
        <v>391</v>
      </c>
      <c r="C41" s="65"/>
      <c r="D41" s="65"/>
      <c r="E41" s="65"/>
      <c r="F41" s="66"/>
      <c r="G41" s="59">
        <f>SUM(G42:G56)</f>
        <v>227.68</v>
      </c>
      <c r="H41" s="59">
        <f>SUM(H42:H56)</f>
        <v>212.79</v>
      </c>
      <c r="I41" s="72">
        <f t="shared" si="0"/>
        <v>-14.89</v>
      </c>
    </row>
    <row r="42" ht="12.75" customHeight="1" spans="2:9">
      <c r="B42" s="68" t="s">
        <v>5</v>
      </c>
      <c r="C42" s="62" t="s">
        <v>372</v>
      </c>
      <c r="D42" s="62" t="s">
        <v>373</v>
      </c>
      <c r="E42" s="62"/>
      <c r="F42" s="63" t="s">
        <v>374</v>
      </c>
      <c r="G42" s="64">
        <v>36.41</v>
      </c>
      <c r="H42" s="64">
        <v>27.98</v>
      </c>
      <c r="I42" s="73">
        <f t="shared" si="0"/>
        <v>-8.43</v>
      </c>
    </row>
    <row r="43" ht="12.75" customHeight="1" spans="2:9">
      <c r="B43" s="68" t="s">
        <v>5</v>
      </c>
      <c r="C43" s="62" t="s">
        <v>372</v>
      </c>
      <c r="D43" s="62" t="s">
        <v>107</v>
      </c>
      <c r="E43" s="62"/>
      <c r="F43" s="63" t="s">
        <v>375</v>
      </c>
      <c r="G43" s="64">
        <v>2</v>
      </c>
      <c r="H43" s="64">
        <v>2</v>
      </c>
      <c r="I43" s="73">
        <f t="shared" si="0"/>
        <v>0</v>
      </c>
    </row>
    <row r="44" ht="12.75" customHeight="1" spans="2:9">
      <c r="B44" s="68" t="s">
        <v>5</v>
      </c>
      <c r="C44" s="62" t="s">
        <v>372</v>
      </c>
      <c r="D44" s="62" t="s">
        <v>117</v>
      </c>
      <c r="E44" s="62"/>
      <c r="F44" s="63" t="s">
        <v>376</v>
      </c>
      <c r="G44" s="64">
        <v>2</v>
      </c>
      <c r="H44" s="64">
        <v>2</v>
      </c>
      <c r="I44" s="73">
        <f t="shared" si="0"/>
        <v>0</v>
      </c>
    </row>
    <row r="45" ht="12.75" customHeight="1" spans="2:9">
      <c r="B45" s="68" t="s">
        <v>5</v>
      </c>
      <c r="C45" s="62" t="s">
        <v>372</v>
      </c>
      <c r="D45" s="62" t="s">
        <v>122</v>
      </c>
      <c r="E45" s="62"/>
      <c r="F45" s="63" t="s">
        <v>377</v>
      </c>
      <c r="G45" s="64"/>
      <c r="H45" s="64"/>
      <c r="I45" s="73">
        <f t="shared" si="0"/>
        <v>0</v>
      </c>
    </row>
    <row r="46" ht="12.75" customHeight="1" spans="2:9">
      <c r="B46" s="68" t="s">
        <v>5</v>
      </c>
      <c r="C46" s="62" t="s">
        <v>372</v>
      </c>
      <c r="D46" s="62" t="s">
        <v>177</v>
      </c>
      <c r="E46" s="62"/>
      <c r="F46" s="63" t="s">
        <v>378</v>
      </c>
      <c r="G46" s="64">
        <v>4</v>
      </c>
      <c r="H46" s="64">
        <v>4</v>
      </c>
      <c r="I46" s="73">
        <f t="shared" si="0"/>
        <v>0</v>
      </c>
    </row>
    <row r="47" ht="12.75" customHeight="1" spans="2:9">
      <c r="B47" s="68" t="s">
        <v>5</v>
      </c>
      <c r="C47" s="62" t="s">
        <v>372</v>
      </c>
      <c r="D47" s="62" t="s">
        <v>181</v>
      </c>
      <c r="E47" s="62"/>
      <c r="F47" s="63" t="s">
        <v>379</v>
      </c>
      <c r="G47" s="64">
        <v>105.81</v>
      </c>
      <c r="H47" s="64">
        <v>105.81</v>
      </c>
      <c r="I47" s="73">
        <f t="shared" si="0"/>
        <v>0</v>
      </c>
    </row>
    <row r="48" ht="12.75" customHeight="1" spans="2:9">
      <c r="B48" s="68" t="s">
        <v>5</v>
      </c>
      <c r="C48" s="62" t="s">
        <v>372</v>
      </c>
      <c r="D48" s="62" t="s">
        <v>183</v>
      </c>
      <c r="E48" s="62"/>
      <c r="F48" s="63" t="s">
        <v>380</v>
      </c>
      <c r="G48" s="64">
        <v>2</v>
      </c>
      <c r="H48" s="64">
        <v>22</v>
      </c>
      <c r="I48" s="73">
        <f t="shared" si="0"/>
        <v>20</v>
      </c>
    </row>
    <row r="49" ht="12.75" customHeight="1" spans="2:9">
      <c r="B49" s="68" t="s">
        <v>5</v>
      </c>
      <c r="C49" s="62" t="s">
        <v>372</v>
      </c>
      <c r="D49" s="62" t="s">
        <v>124</v>
      </c>
      <c r="E49" s="62"/>
      <c r="F49" s="63" t="s">
        <v>381</v>
      </c>
      <c r="G49" s="64">
        <v>15</v>
      </c>
      <c r="H49" s="64">
        <v>10</v>
      </c>
      <c r="I49" s="73">
        <f t="shared" si="0"/>
        <v>-5</v>
      </c>
    </row>
    <row r="50" ht="12.75" customHeight="1" spans="2:9">
      <c r="B50" s="68" t="s">
        <v>5</v>
      </c>
      <c r="C50" s="62" t="s">
        <v>372</v>
      </c>
      <c r="D50" s="62" t="s">
        <v>190</v>
      </c>
      <c r="E50" s="62"/>
      <c r="F50" s="63" t="s">
        <v>382</v>
      </c>
      <c r="G50" s="64">
        <v>15</v>
      </c>
      <c r="H50" s="64">
        <v>10</v>
      </c>
      <c r="I50" s="73">
        <f t="shared" si="0"/>
        <v>-5</v>
      </c>
    </row>
    <row r="51" ht="12.75" customHeight="1" spans="2:9">
      <c r="B51" s="68" t="s">
        <v>5</v>
      </c>
      <c r="C51" s="62" t="s">
        <v>372</v>
      </c>
      <c r="D51" s="62" t="s">
        <v>214</v>
      </c>
      <c r="E51" s="62"/>
      <c r="F51" s="63" t="s">
        <v>383</v>
      </c>
      <c r="G51" s="64"/>
      <c r="H51" s="64"/>
      <c r="I51" s="73">
        <f t="shared" si="0"/>
        <v>0</v>
      </c>
    </row>
    <row r="52" ht="12.75" customHeight="1" spans="2:9">
      <c r="B52" s="68" t="s">
        <v>5</v>
      </c>
      <c r="C52" s="62" t="s">
        <v>372</v>
      </c>
      <c r="D52" s="62" t="s">
        <v>221</v>
      </c>
      <c r="E52" s="62"/>
      <c r="F52" s="63" t="s">
        <v>384</v>
      </c>
      <c r="G52" s="64"/>
      <c r="H52" s="64"/>
      <c r="I52" s="73">
        <f t="shared" si="0"/>
        <v>0</v>
      </c>
    </row>
    <row r="53" ht="12.75" customHeight="1" spans="2:9">
      <c r="B53" s="68" t="s">
        <v>5</v>
      </c>
      <c r="C53" s="62" t="s">
        <v>372</v>
      </c>
      <c r="D53" s="62" t="s">
        <v>229</v>
      </c>
      <c r="E53" s="62"/>
      <c r="F53" s="63" t="s">
        <v>385</v>
      </c>
      <c r="G53" s="64"/>
      <c r="H53" s="64"/>
      <c r="I53" s="73">
        <f t="shared" si="0"/>
        <v>0</v>
      </c>
    </row>
    <row r="54" ht="12.75" customHeight="1" spans="2:9">
      <c r="B54" s="68" t="s">
        <v>5</v>
      </c>
      <c r="C54" s="62" t="s">
        <v>372</v>
      </c>
      <c r="D54" s="62" t="s">
        <v>231</v>
      </c>
      <c r="E54" s="62"/>
      <c r="F54" s="63" t="s">
        <v>386</v>
      </c>
      <c r="G54" s="64">
        <v>33</v>
      </c>
      <c r="H54" s="64">
        <v>29</v>
      </c>
      <c r="I54" s="73">
        <f t="shared" si="0"/>
        <v>-4</v>
      </c>
    </row>
    <row r="55" ht="12.75" customHeight="1" spans="2:9">
      <c r="B55" s="68" t="s">
        <v>5</v>
      </c>
      <c r="C55" s="62" t="s">
        <v>372</v>
      </c>
      <c r="D55" s="62" t="s">
        <v>116</v>
      </c>
      <c r="E55" s="62"/>
      <c r="F55" s="63" t="s">
        <v>387</v>
      </c>
      <c r="G55" s="64">
        <v>12.46</v>
      </c>
      <c r="H55" s="64"/>
      <c r="I55" s="73">
        <f t="shared" si="0"/>
        <v>-12.46</v>
      </c>
    </row>
    <row r="56" ht="12.75" customHeight="1" spans="2:9">
      <c r="B56" s="68" t="s">
        <v>5</v>
      </c>
      <c r="C56" s="62" t="s">
        <v>388</v>
      </c>
      <c r="D56" s="62" t="s">
        <v>107</v>
      </c>
      <c r="E56" s="62"/>
      <c r="F56" s="63" t="s">
        <v>389</v>
      </c>
      <c r="G56" s="64"/>
      <c r="H56" s="64"/>
      <c r="I56" s="73">
        <f t="shared" si="0"/>
        <v>0</v>
      </c>
    </row>
    <row r="57" ht="12.75" customHeight="1" spans="2:9">
      <c r="B57" s="60" t="s">
        <v>392</v>
      </c>
      <c r="C57" s="65"/>
      <c r="D57" s="65"/>
      <c r="E57" s="65"/>
      <c r="F57" s="66"/>
      <c r="G57" s="59">
        <f>SUM(G58:G72)</f>
        <v>44.1</v>
      </c>
      <c r="H57" s="59">
        <f>SUM(H58:H72)</f>
        <v>41.15</v>
      </c>
      <c r="I57" s="72">
        <f t="shared" si="0"/>
        <v>-2.95</v>
      </c>
    </row>
    <row r="58" ht="12.75" customHeight="1" spans="2:9">
      <c r="B58" s="60" t="s">
        <v>6</v>
      </c>
      <c r="C58" s="62" t="s">
        <v>372</v>
      </c>
      <c r="D58" s="62" t="s">
        <v>373</v>
      </c>
      <c r="E58" s="62"/>
      <c r="F58" s="63" t="s">
        <v>374</v>
      </c>
      <c r="G58" s="69">
        <v>7.85</v>
      </c>
      <c r="H58" s="69">
        <v>5</v>
      </c>
      <c r="I58" s="73">
        <f t="shared" si="0"/>
        <v>-2.85</v>
      </c>
    </row>
    <row r="59" ht="12.75" customHeight="1" spans="2:9">
      <c r="B59" s="60" t="s">
        <v>6</v>
      </c>
      <c r="C59" s="62" t="s">
        <v>372</v>
      </c>
      <c r="D59" s="62" t="s">
        <v>107</v>
      </c>
      <c r="E59" s="62"/>
      <c r="F59" s="63" t="s">
        <v>375</v>
      </c>
      <c r="G59" s="69"/>
      <c r="H59" s="69"/>
      <c r="I59" s="73">
        <f t="shared" si="0"/>
        <v>0</v>
      </c>
    </row>
    <row r="60" ht="12.75" customHeight="1" spans="2:9">
      <c r="B60" s="60" t="s">
        <v>6</v>
      </c>
      <c r="C60" s="62" t="s">
        <v>372</v>
      </c>
      <c r="D60" s="62" t="s">
        <v>117</v>
      </c>
      <c r="E60" s="62"/>
      <c r="F60" s="63" t="s">
        <v>376</v>
      </c>
      <c r="G60" s="69"/>
      <c r="H60" s="69"/>
      <c r="I60" s="73">
        <f t="shared" si="0"/>
        <v>0</v>
      </c>
    </row>
    <row r="61" ht="12.75" customHeight="1" spans="2:9">
      <c r="B61" s="60" t="s">
        <v>6</v>
      </c>
      <c r="C61" s="62" t="s">
        <v>372</v>
      </c>
      <c r="D61" s="62" t="s">
        <v>122</v>
      </c>
      <c r="E61" s="62"/>
      <c r="F61" s="63" t="s">
        <v>377</v>
      </c>
      <c r="G61" s="69"/>
      <c r="H61" s="69"/>
      <c r="I61" s="73">
        <f t="shared" si="0"/>
        <v>0</v>
      </c>
    </row>
    <row r="62" ht="12.75" customHeight="1" spans="2:9">
      <c r="B62" s="60" t="s">
        <v>6</v>
      </c>
      <c r="C62" s="62" t="s">
        <v>372</v>
      </c>
      <c r="D62" s="62" t="s">
        <v>177</v>
      </c>
      <c r="E62" s="62"/>
      <c r="F62" s="63" t="s">
        <v>378</v>
      </c>
      <c r="G62" s="69"/>
      <c r="H62" s="69"/>
      <c r="I62" s="73">
        <f t="shared" si="0"/>
        <v>0</v>
      </c>
    </row>
    <row r="63" ht="12.75" customHeight="1" spans="2:9">
      <c r="B63" s="60" t="s">
        <v>6</v>
      </c>
      <c r="C63" s="62" t="s">
        <v>372</v>
      </c>
      <c r="D63" s="62" t="s">
        <v>181</v>
      </c>
      <c r="E63" s="62"/>
      <c r="F63" s="63" t="s">
        <v>379</v>
      </c>
      <c r="G63" s="69">
        <v>25.56</v>
      </c>
      <c r="H63" s="69">
        <v>25.56</v>
      </c>
      <c r="I63" s="73">
        <f t="shared" si="0"/>
        <v>0</v>
      </c>
    </row>
    <row r="64" ht="12.75" customHeight="1" spans="2:9">
      <c r="B64" s="60" t="s">
        <v>6</v>
      </c>
      <c r="C64" s="62" t="s">
        <v>372</v>
      </c>
      <c r="D64" s="62" t="s">
        <v>183</v>
      </c>
      <c r="E64" s="62"/>
      <c r="F64" s="63" t="s">
        <v>380</v>
      </c>
      <c r="G64" s="69"/>
      <c r="H64" s="69"/>
      <c r="I64" s="73">
        <f t="shared" si="0"/>
        <v>0</v>
      </c>
    </row>
    <row r="65" ht="12.75" customHeight="1" spans="2:9">
      <c r="B65" s="60" t="s">
        <v>6</v>
      </c>
      <c r="C65" s="62" t="s">
        <v>372</v>
      </c>
      <c r="D65" s="62" t="s">
        <v>124</v>
      </c>
      <c r="E65" s="62"/>
      <c r="F65" s="63" t="s">
        <v>381</v>
      </c>
      <c r="G65" s="69">
        <v>2.89</v>
      </c>
      <c r="H65" s="69">
        <v>2.79</v>
      </c>
      <c r="I65" s="73">
        <f t="shared" si="0"/>
        <v>-0.1</v>
      </c>
    </row>
    <row r="66" ht="12.75" customHeight="1" spans="2:9">
      <c r="B66" s="60" t="s">
        <v>6</v>
      </c>
      <c r="C66" s="62" t="s">
        <v>372</v>
      </c>
      <c r="D66" s="62" t="s">
        <v>190</v>
      </c>
      <c r="E66" s="62"/>
      <c r="F66" s="63" t="s">
        <v>382</v>
      </c>
      <c r="G66" s="69"/>
      <c r="H66" s="69"/>
      <c r="I66" s="73">
        <f t="shared" si="0"/>
        <v>0</v>
      </c>
    </row>
    <row r="67" ht="12.75" customHeight="1" spans="2:9">
      <c r="B67" s="60" t="s">
        <v>6</v>
      </c>
      <c r="C67" s="62" t="s">
        <v>372</v>
      </c>
      <c r="D67" s="62" t="s">
        <v>214</v>
      </c>
      <c r="E67" s="62"/>
      <c r="F67" s="63" t="s">
        <v>383</v>
      </c>
      <c r="G67" s="69"/>
      <c r="H67" s="69"/>
      <c r="I67" s="73">
        <f t="shared" si="0"/>
        <v>0</v>
      </c>
    </row>
    <row r="68" ht="12.75" customHeight="1" spans="2:9">
      <c r="B68" s="60" t="s">
        <v>6</v>
      </c>
      <c r="C68" s="62" t="s">
        <v>372</v>
      </c>
      <c r="D68" s="62" t="s">
        <v>221</v>
      </c>
      <c r="E68" s="62"/>
      <c r="F68" s="63" t="s">
        <v>384</v>
      </c>
      <c r="G68" s="69"/>
      <c r="H68" s="69"/>
      <c r="I68" s="73">
        <f t="shared" si="0"/>
        <v>0</v>
      </c>
    </row>
    <row r="69" ht="12.75" customHeight="1" spans="2:9">
      <c r="B69" s="60" t="s">
        <v>6</v>
      </c>
      <c r="C69" s="62" t="s">
        <v>372</v>
      </c>
      <c r="D69" s="62" t="s">
        <v>229</v>
      </c>
      <c r="E69" s="62"/>
      <c r="F69" s="63" t="s">
        <v>385</v>
      </c>
      <c r="G69" s="69"/>
      <c r="H69" s="69"/>
      <c r="I69" s="73">
        <f t="shared" si="0"/>
        <v>0</v>
      </c>
    </row>
    <row r="70" ht="12.75" customHeight="1" spans="2:9">
      <c r="B70" s="60" t="s">
        <v>6</v>
      </c>
      <c r="C70" s="62" t="s">
        <v>372</v>
      </c>
      <c r="D70" s="62" t="s">
        <v>231</v>
      </c>
      <c r="E70" s="62"/>
      <c r="F70" s="63" t="s">
        <v>386</v>
      </c>
      <c r="G70" s="69"/>
      <c r="H70" s="69"/>
      <c r="I70" s="73">
        <f t="shared" si="0"/>
        <v>0</v>
      </c>
    </row>
    <row r="71" ht="12.75" customHeight="1" spans="2:9">
      <c r="B71" s="60" t="s">
        <v>6</v>
      </c>
      <c r="C71" s="62" t="s">
        <v>372</v>
      </c>
      <c r="D71" s="62" t="s">
        <v>116</v>
      </c>
      <c r="E71" s="62"/>
      <c r="F71" s="63" t="s">
        <v>387</v>
      </c>
      <c r="G71" s="69">
        <v>7.8</v>
      </c>
      <c r="H71" s="69">
        <v>7.8</v>
      </c>
      <c r="I71" s="73">
        <f t="shared" si="0"/>
        <v>0</v>
      </c>
    </row>
    <row r="72" ht="12.75" customHeight="1" spans="2:9">
      <c r="B72" s="60" t="s">
        <v>6</v>
      </c>
      <c r="C72" s="62" t="s">
        <v>388</v>
      </c>
      <c r="D72" s="62" t="s">
        <v>107</v>
      </c>
      <c r="E72" s="62"/>
      <c r="F72" s="63" t="s">
        <v>389</v>
      </c>
      <c r="G72" s="69"/>
      <c r="H72" s="69"/>
      <c r="I72" s="73">
        <f t="shared" si="0"/>
        <v>0</v>
      </c>
    </row>
    <row r="73" spans="2:9">
      <c r="B73" s="60" t="s">
        <v>393</v>
      </c>
      <c r="C73" s="65"/>
      <c r="D73" s="65"/>
      <c r="E73" s="65"/>
      <c r="F73" s="66"/>
      <c r="G73" s="59">
        <f>SUM(G74:G88)</f>
        <v>0</v>
      </c>
      <c r="H73" s="59">
        <f>SUM(H74:H88)</f>
        <v>0</v>
      </c>
      <c r="I73" s="72">
        <f t="shared" ref="I73:I88" si="1">H73-G73</f>
        <v>0</v>
      </c>
    </row>
    <row r="74" spans="2:9">
      <c r="B74" s="74" t="s">
        <v>7</v>
      </c>
      <c r="C74" s="62" t="s">
        <v>372</v>
      </c>
      <c r="D74" s="62" t="s">
        <v>373</v>
      </c>
      <c r="E74" s="62"/>
      <c r="F74" s="63" t="s">
        <v>374</v>
      </c>
      <c r="G74" s="69"/>
      <c r="H74" s="69"/>
      <c r="I74" s="73">
        <f t="shared" si="1"/>
        <v>0</v>
      </c>
    </row>
    <row r="75" spans="2:9">
      <c r="B75" s="74" t="s">
        <v>7</v>
      </c>
      <c r="C75" s="62" t="s">
        <v>372</v>
      </c>
      <c r="D75" s="62" t="s">
        <v>107</v>
      </c>
      <c r="E75" s="62"/>
      <c r="F75" s="63" t="s">
        <v>375</v>
      </c>
      <c r="G75" s="69"/>
      <c r="H75" s="69"/>
      <c r="I75" s="73">
        <f t="shared" si="1"/>
        <v>0</v>
      </c>
    </row>
    <row r="76" spans="2:9">
      <c r="B76" s="74" t="s">
        <v>7</v>
      </c>
      <c r="C76" s="62" t="s">
        <v>372</v>
      </c>
      <c r="D76" s="62" t="s">
        <v>117</v>
      </c>
      <c r="E76" s="62"/>
      <c r="F76" s="63" t="s">
        <v>376</v>
      </c>
      <c r="G76" s="69"/>
      <c r="H76" s="69"/>
      <c r="I76" s="73">
        <f t="shared" si="1"/>
        <v>0</v>
      </c>
    </row>
    <row r="77" spans="2:9">
      <c r="B77" s="74" t="s">
        <v>7</v>
      </c>
      <c r="C77" s="62" t="s">
        <v>372</v>
      </c>
      <c r="D77" s="62" t="s">
        <v>122</v>
      </c>
      <c r="E77" s="62"/>
      <c r="F77" s="63" t="s">
        <v>377</v>
      </c>
      <c r="G77" s="69"/>
      <c r="H77" s="69"/>
      <c r="I77" s="73">
        <f t="shared" si="1"/>
        <v>0</v>
      </c>
    </row>
    <row r="78" spans="2:9">
      <c r="B78" s="74" t="s">
        <v>7</v>
      </c>
      <c r="C78" s="62" t="s">
        <v>372</v>
      </c>
      <c r="D78" s="62" t="s">
        <v>177</v>
      </c>
      <c r="E78" s="62"/>
      <c r="F78" s="63" t="s">
        <v>378</v>
      </c>
      <c r="G78" s="69"/>
      <c r="H78" s="69"/>
      <c r="I78" s="73">
        <f t="shared" si="1"/>
        <v>0</v>
      </c>
    </row>
    <row r="79" spans="2:9">
      <c r="B79" s="74" t="s">
        <v>7</v>
      </c>
      <c r="C79" s="62" t="s">
        <v>372</v>
      </c>
      <c r="D79" s="62" t="s">
        <v>181</v>
      </c>
      <c r="E79" s="62"/>
      <c r="F79" s="63" t="s">
        <v>379</v>
      </c>
      <c r="G79" s="69"/>
      <c r="H79" s="69"/>
      <c r="I79" s="73">
        <f t="shared" si="1"/>
        <v>0</v>
      </c>
    </row>
    <row r="80" spans="2:9">
      <c r="B80" s="74" t="s">
        <v>7</v>
      </c>
      <c r="C80" s="62" t="s">
        <v>372</v>
      </c>
      <c r="D80" s="62" t="s">
        <v>183</v>
      </c>
      <c r="E80" s="62"/>
      <c r="F80" s="63" t="s">
        <v>380</v>
      </c>
      <c r="G80" s="69"/>
      <c r="H80" s="69"/>
      <c r="I80" s="73">
        <f t="shared" si="1"/>
        <v>0</v>
      </c>
    </row>
    <row r="81" spans="2:9">
      <c r="B81" s="74" t="s">
        <v>7</v>
      </c>
      <c r="C81" s="62" t="s">
        <v>372</v>
      </c>
      <c r="D81" s="62" t="s">
        <v>124</v>
      </c>
      <c r="E81" s="62"/>
      <c r="F81" s="63" t="s">
        <v>381</v>
      </c>
      <c r="G81" s="69"/>
      <c r="H81" s="69"/>
      <c r="I81" s="73">
        <f t="shared" si="1"/>
        <v>0</v>
      </c>
    </row>
    <row r="82" spans="2:9">
      <c r="B82" s="74" t="s">
        <v>7</v>
      </c>
      <c r="C82" s="62" t="s">
        <v>372</v>
      </c>
      <c r="D82" s="62" t="s">
        <v>190</v>
      </c>
      <c r="E82" s="62"/>
      <c r="F82" s="63" t="s">
        <v>382</v>
      </c>
      <c r="G82" s="69"/>
      <c r="H82" s="69"/>
      <c r="I82" s="73">
        <f t="shared" si="1"/>
        <v>0</v>
      </c>
    </row>
    <row r="83" spans="2:9">
      <c r="B83" s="74" t="s">
        <v>7</v>
      </c>
      <c r="C83" s="62" t="s">
        <v>372</v>
      </c>
      <c r="D83" s="62" t="s">
        <v>214</v>
      </c>
      <c r="E83" s="62"/>
      <c r="F83" s="63" t="s">
        <v>383</v>
      </c>
      <c r="G83" s="69"/>
      <c r="H83" s="69"/>
      <c r="I83" s="73">
        <f t="shared" si="1"/>
        <v>0</v>
      </c>
    </row>
    <row r="84" spans="2:9">
      <c r="B84" s="74" t="s">
        <v>7</v>
      </c>
      <c r="C84" s="62" t="s">
        <v>372</v>
      </c>
      <c r="D84" s="62" t="s">
        <v>221</v>
      </c>
      <c r="E84" s="62"/>
      <c r="F84" s="63" t="s">
        <v>384</v>
      </c>
      <c r="G84" s="69"/>
      <c r="H84" s="69"/>
      <c r="I84" s="73">
        <f t="shared" si="1"/>
        <v>0</v>
      </c>
    </row>
    <row r="85" spans="2:9">
      <c r="B85" s="74" t="s">
        <v>7</v>
      </c>
      <c r="C85" s="62" t="s">
        <v>372</v>
      </c>
      <c r="D85" s="62" t="s">
        <v>229</v>
      </c>
      <c r="E85" s="62"/>
      <c r="F85" s="63" t="s">
        <v>385</v>
      </c>
      <c r="G85" s="69"/>
      <c r="H85" s="69"/>
      <c r="I85" s="73">
        <f t="shared" si="1"/>
        <v>0</v>
      </c>
    </row>
    <row r="86" spans="2:9">
      <c r="B86" s="74" t="s">
        <v>7</v>
      </c>
      <c r="C86" s="62" t="s">
        <v>372</v>
      </c>
      <c r="D86" s="62" t="s">
        <v>231</v>
      </c>
      <c r="E86" s="62"/>
      <c r="F86" s="63" t="s">
        <v>386</v>
      </c>
      <c r="G86" s="69"/>
      <c r="H86" s="69"/>
      <c r="I86" s="73">
        <f t="shared" si="1"/>
        <v>0</v>
      </c>
    </row>
    <row r="87" spans="2:9">
      <c r="B87" s="74" t="s">
        <v>7</v>
      </c>
      <c r="C87" s="62" t="s">
        <v>372</v>
      </c>
      <c r="D87" s="62" t="s">
        <v>116</v>
      </c>
      <c r="E87" s="62"/>
      <c r="F87" s="63" t="s">
        <v>387</v>
      </c>
      <c r="G87" s="69"/>
      <c r="H87" s="69"/>
      <c r="I87" s="73">
        <f t="shared" si="1"/>
        <v>0</v>
      </c>
    </row>
    <row r="88" spans="2:9">
      <c r="B88" s="74" t="s">
        <v>7</v>
      </c>
      <c r="C88" s="62" t="s">
        <v>388</v>
      </c>
      <c r="D88" s="62" t="s">
        <v>107</v>
      </c>
      <c r="E88" s="62"/>
      <c r="F88" s="63" t="s">
        <v>389</v>
      </c>
      <c r="G88" s="69"/>
      <c r="H88" s="69"/>
      <c r="I88" s="73">
        <f t="shared" si="1"/>
        <v>0</v>
      </c>
    </row>
  </sheetData>
  <mergeCells count="8">
    <mergeCell ref="B2:I2"/>
    <mergeCell ref="B4:D4"/>
    <mergeCell ref="B5:B7"/>
    <mergeCell ref="F5:F7"/>
    <mergeCell ref="G5:G7"/>
    <mergeCell ref="H5:H7"/>
    <mergeCell ref="I5:I7"/>
    <mergeCell ref="C5:E6"/>
  </mergeCells>
  <pageMargins left="2.08888888888889" right="0.179166666666667" top="0.354166666666667" bottom="0.511805555555556" header="0.313888888888889" footer="0.313888888888889"/>
  <pageSetup paperSize="9" scale="41" fitToWidth="0" orientation="landscape" horizontalDpi="180" verticalDpi="18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C4" sqref="C4"/>
    </sheetView>
  </sheetViews>
  <sheetFormatPr defaultColWidth="9" defaultRowHeight="14.25" outlineLevelCol="4"/>
  <cols>
    <col min="1" max="1" width="17.75" style="35" customWidth="1"/>
    <col min="2" max="2" width="19.125" style="35" customWidth="1"/>
    <col min="3" max="3" width="21.125" style="35" customWidth="1"/>
    <col min="4" max="4" width="39.5" style="35" customWidth="1"/>
    <col min="5" max="5" width="14" style="35" customWidth="1"/>
    <col min="6" max="256" width="9" style="35"/>
    <col min="257" max="257" width="17.75" style="35" customWidth="1"/>
    <col min="258" max="258" width="19.125" style="35" customWidth="1"/>
    <col min="259" max="259" width="21.125" style="35" customWidth="1"/>
    <col min="260" max="260" width="39.5" style="35" customWidth="1"/>
    <col min="261" max="261" width="14" style="35" customWidth="1"/>
    <col min="262" max="512" width="9" style="35"/>
    <col min="513" max="513" width="17.75" style="35" customWidth="1"/>
    <col min="514" max="514" width="19.125" style="35" customWidth="1"/>
    <col min="515" max="515" width="21.125" style="35" customWidth="1"/>
    <col min="516" max="516" width="39.5" style="35" customWidth="1"/>
    <col min="517" max="517" width="14" style="35" customWidth="1"/>
    <col min="518" max="768" width="9" style="35"/>
    <col min="769" max="769" width="17.75" style="35" customWidth="1"/>
    <col min="770" max="770" width="19.125" style="35" customWidth="1"/>
    <col min="771" max="771" width="21.125" style="35" customWidth="1"/>
    <col min="772" max="772" width="39.5" style="35" customWidth="1"/>
    <col min="773" max="773" width="14" style="35" customWidth="1"/>
    <col min="774" max="1024" width="9" style="35"/>
    <col min="1025" max="1025" width="17.75" style="35" customWidth="1"/>
    <col min="1026" max="1026" width="19.125" style="35" customWidth="1"/>
    <col min="1027" max="1027" width="21.125" style="35" customWidth="1"/>
    <col min="1028" max="1028" width="39.5" style="35" customWidth="1"/>
    <col min="1029" max="1029" width="14" style="35" customWidth="1"/>
    <col min="1030" max="1280" width="9" style="35"/>
    <col min="1281" max="1281" width="17.75" style="35" customWidth="1"/>
    <col min="1282" max="1282" width="19.125" style="35" customWidth="1"/>
    <col min="1283" max="1283" width="21.125" style="35" customWidth="1"/>
    <col min="1284" max="1284" width="39.5" style="35" customWidth="1"/>
    <col min="1285" max="1285" width="14" style="35" customWidth="1"/>
    <col min="1286" max="1536" width="9" style="35"/>
    <col min="1537" max="1537" width="17.75" style="35" customWidth="1"/>
    <col min="1538" max="1538" width="19.125" style="35" customWidth="1"/>
    <col min="1539" max="1539" width="21.125" style="35" customWidth="1"/>
    <col min="1540" max="1540" width="39.5" style="35" customWidth="1"/>
    <col min="1541" max="1541" width="14" style="35" customWidth="1"/>
    <col min="1542" max="1792" width="9" style="35"/>
    <col min="1793" max="1793" width="17.75" style="35" customWidth="1"/>
    <col min="1794" max="1794" width="19.125" style="35" customWidth="1"/>
    <col min="1795" max="1795" width="21.125" style="35" customWidth="1"/>
    <col min="1796" max="1796" width="39.5" style="35" customWidth="1"/>
    <col min="1797" max="1797" width="14" style="35" customWidth="1"/>
    <col min="1798" max="2048" width="9" style="35"/>
    <col min="2049" max="2049" width="17.75" style="35" customWidth="1"/>
    <col min="2050" max="2050" width="19.125" style="35" customWidth="1"/>
    <col min="2051" max="2051" width="21.125" style="35" customWidth="1"/>
    <col min="2052" max="2052" width="39.5" style="35" customWidth="1"/>
    <col min="2053" max="2053" width="14" style="35" customWidth="1"/>
    <col min="2054" max="2304" width="9" style="35"/>
    <col min="2305" max="2305" width="17.75" style="35" customWidth="1"/>
    <col min="2306" max="2306" width="19.125" style="35" customWidth="1"/>
    <col min="2307" max="2307" width="21.125" style="35" customWidth="1"/>
    <col min="2308" max="2308" width="39.5" style="35" customWidth="1"/>
    <col min="2309" max="2309" width="14" style="35" customWidth="1"/>
    <col min="2310" max="2560" width="9" style="35"/>
    <col min="2561" max="2561" width="17.75" style="35" customWidth="1"/>
    <col min="2562" max="2562" width="19.125" style="35" customWidth="1"/>
    <col min="2563" max="2563" width="21.125" style="35" customWidth="1"/>
    <col min="2564" max="2564" width="39.5" style="35" customWidth="1"/>
    <col min="2565" max="2565" width="14" style="35" customWidth="1"/>
    <col min="2566" max="2816" width="9" style="35"/>
    <col min="2817" max="2817" width="17.75" style="35" customWidth="1"/>
    <col min="2818" max="2818" width="19.125" style="35" customWidth="1"/>
    <col min="2819" max="2819" width="21.125" style="35" customWidth="1"/>
    <col min="2820" max="2820" width="39.5" style="35" customWidth="1"/>
    <col min="2821" max="2821" width="14" style="35" customWidth="1"/>
    <col min="2822" max="3072" width="9" style="35"/>
    <col min="3073" max="3073" width="17.75" style="35" customWidth="1"/>
    <col min="3074" max="3074" width="19.125" style="35" customWidth="1"/>
    <col min="3075" max="3075" width="21.125" style="35" customWidth="1"/>
    <col min="3076" max="3076" width="39.5" style="35" customWidth="1"/>
    <col min="3077" max="3077" width="14" style="35" customWidth="1"/>
    <col min="3078" max="3328" width="9" style="35"/>
    <col min="3329" max="3329" width="17.75" style="35" customWidth="1"/>
    <col min="3330" max="3330" width="19.125" style="35" customWidth="1"/>
    <col min="3331" max="3331" width="21.125" style="35" customWidth="1"/>
    <col min="3332" max="3332" width="39.5" style="35" customWidth="1"/>
    <col min="3333" max="3333" width="14" style="35" customWidth="1"/>
    <col min="3334" max="3584" width="9" style="35"/>
    <col min="3585" max="3585" width="17.75" style="35" customWidth="1"/>
    <col min="3586" max="3586" width="19.125" style="35" customWidth="1"/>
    <col min="3587" max="3587" width="21.125" style="35" customWidth="1"/>
    <col min="3588" max="3588" width="39.5" style="35" customWidth="1"/>
    <col min="3589" max="3589" width="14" style="35" customWidth="1"/>
    <col min="3590" max="3840" width="9" style="35"/>
    <col min="3841" max="3841" width="17.75" style="35" customWidth="1"/>
    <col min="3842" max="3842" width="19.125" style="35" customWidth="1"/>
    <col min="3843" max="3843" width="21.125" style="35" customWidth="1"/>
    <col min="3844" max="3844" width="39.5" style="35" customWidth="1"/>
    <col min="3845" max="3845" width="14" style="35" customWidth="1"/>
    <col min="3846" max="4096" width="9" style="35"/>
    <col min="4097" max="4097" width="17.75" style="35" customWidth="1"/>
    <col min="4098" max="4098" width="19.125" style="35" customWidth="1"/>
    <col min="4099" max="4099" width="21.125" style="35" customWidth="1"/>
    <col min="4100" max="4100" width="39.5" style="35" customWidth="1"/>
    <col min="4101" max="4101" width="14" style="35" customWidth="1"/>
    <col min="4102" max="4352" width="9" style="35"/>
    <col min="4353" max="4353" width="17.75" style="35" customWidth="1"/>
    <col min="4354" max="4354" width="19.125" style="35" customWidth="1"/>
    <col min="4355" max="4355" width="21.125" style="35" customWidth="1"/>
    <col min="4356" max="4356" width="39.5" style="35" customWidth="1"/>
    <col min="4357" max="4357" width="14" style="35" customWidth="1"/>
    <col min="4358" max="4608" width="9" style="35"/>
    <col min="4609" max="4609" width="17.75" style="35" customWidth="1"/>
    <col min="4610" max="4610" width="19.125" style="35" customWidth="1"/>
    <col min="4611" max="4611" width="21.125" style="35" customWidth="1"/>
    <col min="4612" max="4612" width="39.5" style="35" customWidth="1"/>
    <col min="4613" max="4613" width="14" style="35" customWidth="1"/>
    <col min="4614" max="4864" width="9" style="35"/>
    <col min="4865" max="4865" width="17.75" style="35" customWidth="1"/>
    <col min="4866" max="4866" width="19.125" style="35" customWidth="1"/>
    <col min="4867" max="4867" width="21.125" style="35" customWidth="1"/>
    <col min="4868" max="4868" width="39.5" style="35" customWidth="1"/>
    <col min="4869" max="4869" width="14" style="35" customWidth="1"/>
    <col min="4870" max="5120" width="9" style="35"/>
    <col min="5121" max="5121" width="17.75" style="35" customWidth="1"/>
    <col min="5122" max="5122" width="19.125" style="35" customWidth="1"/>
    <col min="5123" max="5123" width="21.125" style="35" customWidth="1"/>
    <col min="5124" max="5124" width="39.5" style="35" customWidth="1"/>
    <col min="5125" max="5125" width="14" style="35" customWidth="1"/>
    <col min="5126" max="5376" width="9" style="35"/>
    <col min="5377" max="5377" width="17.75" style="35" customWidth="1"/>
    <col min="5378" max="5378" width="19.125" style="35" customWidth="1"/>
    <col min="5379" max="5379" width="21.125" style="35" customWidth="1"/>
    <col min="5380" max="5380" width="39.5" style="35" customWidth="1"/>
    <col min="5381" max="5381" width="14" style="35" customWidth="1"/>
    <col min="5382" max="5632" width="9" style="35"/>
    <col min="5633" max="5633" width="17.75" style="35" customWidth="1"/>
    <col min="5634" max="5634" width="19.125" style="35" customWidth="1"/>
    <col min="5635" max="5635" width="21.125" style="35" customWidth="1"/>
    <col min="5636" max="5636" width="39.5" style="35" customWidth="1"/>
    <col min="5637" max="5637" width="14" style="35" customWidth="1"/>
    <col min="5638" max="5888" width="9" style="35"/>
    <col min="5889" max="5889" width="17.75" style="35" customWidth="1"/>
    <col min="5890" max="5890" width="19.125" style="35" customWidth="1"/>
    <col min="5891" max="5891" width="21.125" style="35" customWidth="1"/>
    <col min="5892" max="5892" width="39.5" style="35" customWidth="1"/>
    <col min="5893" max="5893" width="14" style="35" customWidth="1"/>
    <col min="5894" max="6144" width="9" style="35"/>
    <col min="6145" max="6145" width="17.75" style="35" customWidth="1"/>
    <col min="6146" max="6146" width="19.125" style="35" customWidth="1"/>
    <col min="6147" max="6147" width="21.125" style="35" customWidth="1"/>
    <col min="6148" max="6148" width="39.5" style="35" customWidth="1"/>
    <col min="6149" max="6149" width="14" style="35" customWidth="1"/>
    <col min="6150" max="6400" width="9" style="35"/>
    <col min="6401" max="6401" width="17.75" style="35" customWidth="1"/>
    <col min="6402" max="6402" width="19.125" style="35" customWidth="1"/>
    <col min="6403" max="6403" width="21.125" style="35" customWidth="1"/>
    <col min="6404" max="6404" width="39.5" style="35" customWidth="1"/>
    <col min="6405" max="6405" width="14" style="35" customWidth="1"/>
    <col min="6406" max="6656" width="9" style="35"/>
    <col min="6657" max="6657" width="17.75" style="35" customWidth="1"/>
    <col min="6658" max="6658" width="19.125" style="35" customWidth="1"/>
    <col min="6659" max="6659" width="21.125" style="35" customWidth="1"/>
    <col min="6660" max="6660" width="39.5" style="35" customWidth="1"/>
    <col min="6661" max="6661" width="14" style="35" customWidth="1"/>
    <col min="6662" max="6912" width="9" style="35"/>
    <col min="6913" max="6913" width="17.75" style="35" customWidth="1"/>
    <col min="6914" max="6914" width="19.125" style="35" customWidth="1"/>
    <col min="6915" max="6915" width="21.125" style="35" customWidth="1"/>
    <col min="6916" max="6916" width="39.5" style="35" customWidth="1"/>
    <col min="6917" max="6917" width="14" style="35" customWidth="1"/>
    <col min="6918" max="7168" width="9" style="35"/>
    <col min="7169" max="7169" width="17.75" style="35" customWidth="1"/>
    <col min="7170" max="7170" width="19.125" style="35" customWidth="1"/>
    <col min="7171" max="7171" width="21.125" style="35" customWidth="1"/>
    <col min="7172" max="7172" width="39.5" style="35" customWidth="1"/>
    <col min="7173" max="7173" width="14" style="35" customWidth="1"/>
    <col min="7174" max="7424" width="9" style="35"/>
    <col min="7425" max="7425" width="17.75" style="35" customWidth="1"/>
    <col min="7426" max="7426" width="19.125" style="35" customWidth="1"/>
    <col min="7427" max="7427" width="21.125" style="35" customWidth="1"/>
    <col min="7428" max="7428" width="39.5" style="35" customWidth="1"/>
    <col min="7429" max="7429" width="14" style="35" customWidth="1"/>
    <col min="7430" max="7680" width="9" style="35"/>
    <col min="7681" max="7681" width="17.75" style="35" customWidth="1"/>
    <col min="7682" max="7682" width="19.125" style="35" customWidth="1"/>
    <col min="7683" max="7683" width="21.125" style="35" customWidth="1"/>
    <col min="7684" max="7684" width="39.5" style="35" customWidth="1"/>
    <col min="7685" max="7685" width="14" style="35" customWidth="1"/>
    <col min="7686" max="7936" width="9" style="35"/>
    <col min="7937" max="7937" width="17.75" style="35" customWidth="1"/>
    <col min="7938" max="7938" width="19.125" style="35" customWidth="1"/>
    <col min="7939" max="7939" width="21.125" style="35" customWidth="1"/>
    <col min="7940" max="7940" width="39.5" style="35" customWidth="1"/>
    <col min="7941" max="7941" width="14" style="35" customWidth="1"/>
    <col min="7942" max="8192" width="9" style="35"/>
    <col min="8193" max="8193" width="17.75" style="35" customWidth="1"/>
    <col min="8194" max="8194" width="19.125" style="35" customWidth="1"/>
    <col min="8195" max="8195" width="21.125" style="35" customWidth="1"/>
    <col min="8196" max="8196" width="39.5" style="35" customWidth="1"/>
    <col min="8197" max="8197" width="14" style="35" customWidth="1"/>
    <col min="8198" max="8448" width="9" style="35"/>
    <col min="8449" max="8449" width="17.75" style="35" customWidth="1"/>
    <col min="8450" max="8450" width="19.125" style="35" customWidth="1"/>
    <col min="8451" max="8451" width="21.125" style="35" customWidth="1"/>
    <col min="8452" max="8452" width="39.5" style="35" customWidth="1"/>
    <col min="8453" max="8453" width="14" style="35" customWidth="1"/>
    <col min="8454" max="8704" width="9" style="35"/>
    <col min="8705" max="8705" width="17.75" style="35" customWidth="1"/>
    <col min="8706" max="8706" width="19.125" style="35" customWidth="1"/>
    <col min="8707" max="8707" width="21.125" style="35" customWidth="1"/>
    <col min="8708" max="8708" width="39.5" style="35" customWidth="1"/>
    <col min="8709" max="8709" width="14" style="35" customWidth="1"/>
    <col min="8710" max="8960" width="9" style="35"/>
    <col min="8961" max="8961" width="17.75" style="35" customWidth="1"/>
    <col min="8962" max="8962" width="19.125" style="35" customWidth="1"/>
    <col min="8963" max="8963" width="21.125" style="35" customWidth="1"/>
    <col min="8964" max="8964" width="39.5" style="35" customWidth="1"/>
    <col min="8965" max="8965" width="14" style="35" customWidth="1"/>
    <col min="8966" max="9216" width="9" style="35"/>
    <col min="9217" max="9217" width="17.75" style="35" customWidth="1"/>
    <col min="9218" max="9218" width="19.125" style="35" customWidth="1"/>
    <col min="9219" max="9219" width="21.125" style="35" customWidth="1"/>
    <col min="9220" max="9220" width="39.5" style="35" customWidth="1"/>
    <col min="9221" max="9221" width="14" style="35" customWidth="1"/>
    <col min="9222" max="9472" width="9" style="35"/>
    <col min="9473" max="9473" width="17.75" style="35" customWidth="1"/>
    <col min="9474" max="9474" width="19.125" style="35" customWidth="1"/>
    <col min="9475" max="9475" width="21.125" style="35" customWidth="1"/>
    <col min="9476" max="9476" width="39.5" style="35" customWidth="1"/>
    <col min="9477" max="9477" width="14" style="35" customWidth="1"/>
    <col min="9478" max="9728" width="9" style="35"/>
    <col min="9729" max="9729" width="17.75" style="35" customWidth="1"/>
    <col min="9730" max="9730" width="19.125" style="35" customWidth="1"/>
    <col min="9731" max="9731" width="21.125" style="35" customWidth="1"/>
    <col min="9732" max="9732" width="39.5" style="35" customWidth="1"/>
    <col min="9733" max="9733" width="14" style="35" customWidth="1"/>
    <col min="9734" max="9984" width="9" style="35"/>
    <col min="9985" max="9985" width="17.75" style="35" customWidth="1"/>
    <col min="9986" max="9986" width="19.125" style="35" customWidth="1"/>
    <col min="9987" max="9987" width="21.125" style="35" customWidth="1"/>
    <col min="9988" max="9988" width="39.5" style="35" customWidth="1"/>
    <col min="9989" max="9989" width="14" style="35" customWidth="1"/>
    <col min="9990" max="10240" width="9" style="35"/>
    <col min="10241" max="10241" width="17.75" style="35" customWidth="1"/>
    <col min="10242" max="10242" width="19.125" style="35" customWidth="1"/>
    <col min="10243" max="10243" width="21.125" style="35" customWidth="1"/>
    <col min="10244" max="10244" width="39.5" style="35" customWidth="1"/>
    <col min="10245" max="10245" width="14" style="35" customWidth="1"/>
    <col min="10246" max="10496" width="9" style="35"/>
    <col min="10497" max="10497" width="17.75" style="35" customWidth="1"/>
    <col min="10498" max="10498" width="19.125" style="35" customWidth="1"/>
    <col min="10499" max="10499" width="21.125" style="35" customWidth="1"/>
    <col min="10500" max="10500" width="39.5" style="35" customWidth="1"/>
    <col min="10501" max="10501" width="14" style="35" customWidth="1"/>
    <col min="10502" max="10752" width="9" style="35"/>
    <col min="10753" max="10753" width="17.75" style="35" customWidth="1"/>
    <col min="10754" max="10754" width="19.125" style="35" customWidth="1"/>
    <col min="10755" max="10755" width="21.125" style="35" customWidth="1"/>
    <col min="10756" max="10756" width="39.5" style="35" customWidth="1"/>
    <col min="10757" max="10757" width="14" style="35" customWidth="1"/>
    <col min="10758" max="11008" width="9" style="35"/>
    <col min="11009" max="11009" width="17.75" style="35" customWidth="1"/>
    <col min="11010" max="11010" width="19.125" style="35" customWidth="1"/>
    <col min="11011" max="11011" width="21.125" style="35" customWidth="1"/>
    <col min="11012" max="11012" width="39.5" style="35" customWidth="1"/>
    <col min="11013" max="11013" width="14" style="35" customWidth="1"/>
    <col min="11014" max="11264" width="9" style="35"/>
    <col min="11265" max="11265" width="17.75" style="35" customWidth="1"/>
    <col min="11266" max="11266" width="19.125" style="35" customWidth="1"/>
    <col min="11267" max="11267" width="21.125" style="35" customWidth="1"/>
    <col min="11268" max="11268" width="39.5" style="35" customWidth="1"/>
    <col min="11269" max="11269" width="14" style="35" customWidth="1"/>
    <col min="11270" max="11520" width="9" style="35"/>
    <col min="11521" max="11521" width="17.75" style="35" customWidth="1"/>
    <col min="11522" max="11522" width="19.125" style="35" customWidth="1"/>
    <col min="11523" max="11523" width="21.125" style="35" customWidth="1"/>
    <col min="11524" max="11524" width="39.5" style="35" customWidth="1"/>
    <col min="11525" max="11525" width="14" style="35" customWidth="1"/>
    <col min="11526" max="11776" width="9" style="35"/>
    <col min="11777" max="11777" width="17.75" style="35" customWidth="1"/>
    <col min="11778" max="11778" width="19.125" style="35" customWidth="1"/>
    <col min="11779" max="11779" width="21.125" style="35" customWidth="1"/>
    <col min="11780" max="11780" width="39.5" style="35" customWidth="1"/>
    <col min="11781" max="11781" width="14" style="35" customWidth="1"/>
    <col min="11782" max="12032" width="9" style="35"/>
    <col min="12033" max="12033" width="17.75" style="35" customWidth="1"/>
    <col min="12034" max="12034" width="19.125" style="35" customWidth="1"/>
    <col min="12035" max="12035" width="21.125" style="35" customWidth="1"/>
    <col min="12036" max="12036" width="39.5" style="35" customWidth="1"/>
    <col min="12037" max="12037" width="14" style="35" customWidth="1"/>
    <col min="12038" max="12288" width="9" style="35"/>
    <col min="12289" max="12289" width="17.75" style="35" customWidth="1"/>
    <col min="12290" max="12290" width="19.125" style="35" customWidth="1"/>
    <col min="12291" max="12291" width="21.125" style="35" customWidth="1"/>
    <col min="12292" max="12292" width="39.5" style="35" customWidth="1"/>
    <col min="12293" max="12293" width="14" style="35" customWidth="1"/>
    <col min="12294" max="12544" width="9" style="35"/>
    <col min="12545" max="12545" width="17.75" style="35" customWidth="1"/>
    <col min="12546" max="12546" width="19.125" style="35" customWidth="1"/>
    <col min="12547" max="12547" width="21.125" style="35" customWidth="1"/>
    <col min="12548" max="12548" width="39.5" style="35" customWidth="1"/>
    <col min="12549" max="12549" width="14" style="35" customWidth="1"/>
    <col min="12550" max="12800" width="9" style="35"/>
    <col min="12801" max="12801" width="17.75" style="35" customWidth="1"/>
    <col min="12802" max="12802" width="19.125" style="35" customWidth="1"/>
    <col min="12803" max="12803" width="21.125" style="35" customWidth="1"/>
    <col min="12804" max="12804" width="39.5" style="35" customWidth="1"/>
    <col min="12805" max="12805" width="14" style="35" customWidth="1"/>
    <col min="12806" max="13056" width="9" style="35"/>
    <col min="13057" max="13057" width="17.75" style="35" customWidth="1"/>
    <col min="13058" max="13058" width="19.125" style="35" customWidth="1"/>
    <col min="13059" max="13059" width="21.125" style="35" customWidth="1"/>
    <col min="13060" max="13060" width="39.5" style="35" customWidth="1"/>
    <col min="13061" max="13061" width="14" style="35" customWidth="1"/>
    <col min="13062" max="13312" width="9" style="35"/>
    <col min="13313" max="13313" width="17.75" style="35" customWidth="1"/>
    <col min="13314" max="13314" width="19.125" style="35" customWidth="1"/>
    <col min="13315" max="13315" width="21.125" style="35" customWidth="1"/>
    <col min="13316" max="13316" width="39.5" style="35" customWidth="1"/>
    <col min="13317" max="13317" width="14" style="35" customWidth="1"/>
    <col min="13318" max="13568" width="9" style="35"/>
    <col min="13569" max="13569" width="17.75" style="35" customWidth="1"/>
    <col min="13570" max="13570" width="19.125" style="35" customWidth="1"/>
    <col min="13571" max="13571" width="21.125" style="35" customWidth="1"/>
    <col min="13572" max="13572" width="39.5" style="35" customWidth="1"/>
    <col min="13573" max="13573" width="14" style="35" customWidth="1"/>
    <col min="13574" max="13824" width="9" style="35"/>
    <col min="13825" max="13825" width="17.75" style="35" customWidth="1"/>
    <col min="13826" max="13826" width="19.125" style="35" customWidth="1"/>
    <col min="13827" max="13827" width="21.125" style="35" customWidth="1"/>
    <col min="13828" max="13828" width="39.5" style="35" customWidth="1"/>
    <col min="13829" max="13829" width="14" style="35" customWidth="1"/>
    <col min="13830" max="14080" width="9" style="35"/>
    <col min="14081" max="14081" width="17.75" style="35" customWidth="1"/>
    <col min="14082" max="14082" width="19.125" style="35" customWidth="1"/>
    <col min="14083" max="14083" width="21.125" style="35" customWidth="1"/>
    <col min="14084" max="14084" width="39.5" style="35" customWidth="1"/>
    <col min="14085" max="14085" width="14" style="35" customWidth="1"/>
    <col min="14086" max="14336" width="9" style="35"/>
    <col min="14337" max="14337" width="17.75" style="35" customWidth="1"/>
    <col min="14338" max="14338" width="19.125" style="35" customWidth="1"/>
    <col min="14339" max="14339" width="21.125" style="35" customWidth="1"/>
    <col min="14340" max="14340" width="39.5" style="35" customWidth="1"/>
    <col min="14341" max="14341" width="14" style="35" customWidth="1"/>
    <col min="14342" max="14592" width="9" style="35"/>
    <col min="14593" max="14593" width="17.75" style="35" customWidth="1"/>
    <col min="14594" max="14594" width="19.125" style="35" customWidth="1"/>
    <col min="14595" max="14595" width="21.125" style="35" customWidth="1"/>
    <col min="14596" max="14596" width="39.5" style="35" customWidth="1"/>
    <col min="14597" max="14597" width="14" style="35" customWidth="1"/>
    <col min="14598" max="14848" width="9" style="35"/>
    <col min="14849" max="14849" width="17.75" style="35" customWidth="1"/>
    <col min="14850" max="14850" width="19.125" style="35" customWidth="1"/>
    <col min="14851" max="14851" width="21.125" style="35" customWidth="1"/>
    <col min="14852" max="14852" width="39.5" style="35" customWidth="1"/>
    <col min="14853" max="14853" width="14" style="35" customWidth="1"/>
    <col min="14854" max="15104" width="9" style="35"/>
    <col min="15105" max="15105" width="17.75" style="35" customWidth="1"/>
    <col min="15106" max="15106" width="19.125" style="35" customWidth="1"/>
    <col min="15107" max="15107" width="21.125" style="35" customWidth="1"/>
    <col min="15108" max="15108" width="39.5" style="35" customWidth="1"/>
    <col min="15109" max="15109" width="14" style="35" customWidth="1"/>
    <col min="15110" max="15360" width="9" style="35"/>
    <col min="15361" max="15361" width="17.75" style="35" customWidth="1"/>
    <col min="15362" max="15362" width="19.125" style="35" customWidth="1"/>
    <col min="15363" max="15363" width="21.125" style="35" customWidth="1"/>
    <col min="15364" max="15364" width="39.5" style="35" customWidth="1"/>
    <col min="15365" max="15365" width="14" style="35" customWidth="1"/>
    <col min="15366" max="15616" width="9" style="35"/>
    <col min="15617" max="15617" width="17.75" style="35" customWidth="1"/>
    <col min="15618" max="15618" width="19.125" style="35" customWidth="1"/>
    <col min="15619" max="15619" width="21.125" style="35" customWidth="1"/>
    <col min="15620" max="15620" width="39.5" style="35" customWidth="1"/>
    <col min="15621" max="15621" width="14" style="35" customWidth="1"/>
    <col min="15622" max="15872" width="9" style="35"/>
    <col min="15873" max="15873" width="17.75" style="35" customWidth="1"/>
    <col min="15874" max="15874" width="19.125" style="35" customWidth="1"/>
    <col min="15875" max="15875" width="21.125" style="35" customWidth="1"/>
    <col min="15876" max="15876" width="39.5" style="35" customWidth="1"/>
    <col min="15877" max="15877" width="14" style="35" customWidth="1"/>
    <col min="15878" max="16128" width="9" style="35"/>
    <col min="16129" max="16129" width="17.75" style="35" customWidth="1"/>
    <col min="16130" max="16130" width="19.125" style="35" customWidth="1"/>
    <col min="16131" max="16131" width="21.125" style="35" customWidth="1"/>
    <col min="16132" max="16132" width="39.5" style="35" customWidth="1"/>
    <col min="16133" max="16133" width="14" style="35" customWidth="1"/>
    <col min="16134" max="16384" width="9" style="35"/>
  </cols>
  <sheetData>
    <row r="1" ht="39" customHeight="1" spans="1:5">
      <c r="A1" s="36" t="s">
        <v>394</v>
      </c>
      <c r="B1" s="36"/>
      <c r="C1" s="36"/>
      <c r="D1" s="36"/>
      <c r="E1" s="37"/>
    </row>
    <row r="2" s="31" customFormat="1" ht="26.25" customHeight="1" spans="1:5">
      <c r="A2" s="31" t="s">
        <v>395</v>
      </c>
      <c r="E2" s="38"/>
    </row>
    <row r="3" s="32" customFormat="1" ht="30" customHeight="1" spans="1:5">
      <c r="A3" s="39" t="s">
        <v>396</v>
      </c>
      <c r="B3" s="40" t="s">
        <v>397</v>
      </c>
      <c r="C3" s="39" t="s">
        <v>398</v>
      </c>
      <c r="D3" s="39" t="s">
        <v>399</v>
      </c>
      <c r="E3" s="41" t="s">
        <v>400</v>
      </c>
    </row>
    <row r="4" s="32" customFormat="1" ht="58.5" customHeight="1" spans="1:5">
      <c r="A4" s="42"/>
      <c r="B4" s="39"/>
      <c r="C4" s="39"/>
      <c r="D4" s="39"/>
      <c r="E4" s="39"/>
    </row>
    <row r="5" s="33" customFormat="1" ht="60.75" customHeight="1" spans="1:5">
      <c r="A5" s="43" t="s">
        <v>401</v>
      </c>
      <c r="B5" s="40"/>
      <c r="C5" s="44"/>
      <c r="D5" s="44"/>
      <c r="E5" s="41"/>
    </row>
    <row r="6" s="34" customFormat="1" ht="60.75" customHeight="1" spans="1:5">
      <c r="A6" s="43" t="s">
        <v>402</v>
      </c>
      <c r="B6" s="45"/>
      <c r="C6" s="46"/>
      <c r="D6" s="46"/>
      <c r="E6" s="47"/>
    </row>
    <row r="7" s="34" customFormat="1" ht="60.75" customHeight="1" spans="1:5">
      <c r="A7" s="43" t="s">
        <v>403</v>
      </c>
      <c r="B7" s="45"/>
      <c r="C7" s="46"/>
      <c r="D7" s="46"/>
      <c r="E7" s="47"/>
    </row>
    <row r="8" s="31" customFormat="1" ht="21" customHeight="1" spans="1:1">
      <c r="A8" s="31" t="s">
        <v>404</v>
      </c>
    </row>
    <row r="9" s="31" customFormat="1" ht="21" customHeight="1" spans="1:1">
      <c r="A9" s="31" t="s">
        <v>405</v>
      </c>
    </row>
    <row r="10" s="31" customFormat="1" ht="21" customHeight="1" spans="1:1">
      <c r="A10" s="31" t="s">
        <v>406</v>
      </c>
    </row>
    <row r="11" s="31" customFormat="1" ht="21" customHeight="1" spans="1:1">
      <c r="A11" s="31" t="s">
        <v>407</v>
      </c>
    </row>
  </sheetData>
  <mergeCells count="4">
    <mergeCell ref="A1:E1"/>
    <mergeCell ref="B5:E5"/>
    <mergeCell ref="B6:E6"/>
    <mergeCell ref="B7:E7"/>
  </mergeCells>
  <printOptions horizontalCentered="1"/>
  <pageMargins left="0.75" right="0.75" top="0.979166666666667" bottom="0.979166666666667" header="0.509027777777778" footer="0.509027777777778"/>
  <pageSetup paperSize="9"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2" sqref="D12:F12"/>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spans="1:11">
      <c r="A5" s="10" t="s">
        <v>423</v>
      </c>
      <c r="B5" s="10">
        <v>1</v>
      </c>
      <c r="C5" s="10">
        <v>2</v>
      </c>
      <c r="D5" s="10">
        <v>3</v>
      </c>
      <c r="E5" s="10">
        <v>4</v>
      </c>
      <c r="F5" s="10">
        <v>5</v>
      </c>
      <c r="G5" s="10">
        <v>6</v>
      </c>
      <c r="H5" s="10">
        <v>7</v>
      </c>
      <c r="I5" s="10">
        <v>8</v>
      </c>
      <c r="J5" s="10">
        <v>9</v>
      </c>
      <c r="K5" s="10"/>
    </row>
    <row r="6" spans="1:11">
      <c r="A6" s="11" t="s">
        <v>424</v>
      </c>
      <c r="B6" s="12">
        <v>100</v>
      </c>
      <c r="C6" s="12">
        <v>100</v>
      </c>
      <c r="D6" s="12">
        <v>0</v>
      </c>
      <c r="E6" s="12">
        <v>0</v>
      </c>
      <c r="F6" s="12">
        <v>0</v>
      </c>
      <c r="G6" s="13">
        <v>0</v>
      </c>
      <c r="H6" s="12">
        <v>0</v>
      </c>
      <c r="I6" s="12">
        <v>0</v>
      </c>
      <c r="J6" s="12">
        <v>0</v>
      </c>
      <c r="K6" s="21"/>
    </row>
    <row r="7" ht="72" customHeight="1" spans="1:11">
      <c r="A7" s="9" t="s">
        <v>425</v>
      </c>
      <c r="B7" s="14" t="s">
        <v>307</v>
      </c>
      <c r="C7" s="15"/>
      <c r="D7" s="15"/>
      <c r="E7" s="15"/>
      <c r="F7" s="15"/>
      <c r="G7" s="15"/>
      <c r="H7" s="15"/>
      <c r="I7" s="15"/>
      <c r="J7" s="15"/>
      <c r="K7" s="16"/>
    </row>
    <row r="8" ht="32" customHeight="1" spans="1:11">
      <c r="A8" s="9" t="s">
        <v>426</v>
      </c>
      <c r="B8" s="14" t="s">
        <v>427</v>
      </c>
      <c r="C8" s="15"/>
      <c r="D8" s="15"/>
      <c r="E8" s="15"/>
      <c r="F8" s="16"/>
      <c r="G8" s="9" t="s">
        <v>428</v>
      </c>
      <c r="H8" s="14" t="s">
        <v>429</v>
      </c>
      <c r="I8" s="15"/>
      <c r="J8" s="15"/>
      <c r="K8" s="16"/>
    </row>
    <row r="9" ht="32" customHeight="1" spans="1:11">
      <c r="A9" s="9" t="s">
        <v>430</v>
      </c>
      <c r="B9" s="14" t="s">
        <v>431</v>
      </c>
      <c r="C9" s="15"/>
      <c r="D9" s="15"/>
      <c r="E9" s="15"/>
      <c r="F9" s="16"/>
      <c r="G9" s="9" t="s">
        <v>432</v>
      </c>
      <c r="H9" s="14" t="s">
        <v>433</v>
      </c>
      <c r="I9" s="15"/>
      <c r="J9" s="15"/>
      <c r="K9" s="16"/>
    </row>
    <row r="10" ht="32" customHeight="1" spans="1:11">
      <c r="A10" s="17" t="s">
        <v>434</v>
      </c>
      <c r="B10" s="17" t="s">
        <v>435</v>
      </c>
      <c r="C10" s="9" t="s">
        <v>436</v>
      </c>
      <c r="D10" s="14" t="s">
        <v>431</v>
      </c>
      <c r="E10" s="15"/>
      <c r="F10" s="16"/>
      <c r="G10" s="17" t="s">
        <v>437</v>
      </c>
      <c r="H10" s="9" t="s">
        <v>438</v>
      </c>
      <c r="I10" s="14" t="s">
        <v>431</v>
      </c>
      <c r="J10" s="15"/>
      <c r="K10" s="16"/>
    </row>
    <row r="11" ht="32" customHeight="1" spans="1:11">
      <c r="A11" s="18"/>
      <c r="B11" s="18"/>
      <c r="C11" s="9" t="s">
        <v>439</v>
      </c>
      <c r="D11" s="14" t="s">
        <v>440</v>
      </c>
      <c r="E11" s="15"/>
      <c r="F11" s="16"/>
      <c r="G11" s="18"/>
      <c r="H11" s="9" t="s">
        <v>441</v>
      </c>
      <c r="I11" s="14" t="s">
        <v>440</v>
      </c>
      <c r="J11" s="15"/>
      <c r="K11" s="16"/>
    </row>
    <row r="12" ht="32" customHeight="1" spans="1:11">
      <c r="A12" s="18"/>
      <c r="B12" s="18"/>
      <c r="C12" s="9" t="s">
        <v>442</v>
      </c>
      <c r="D12" s="14" t="s">
        <v>440</v>
      </c>
      <c r="E12" s="15"/>
      <c r="F12" s="16"/>
      <c r="G12" s="18"/>
      <c r="H12" s="9" t="s">
        <v>443</v>
      </c>
      <c r="I12" s="14" t="s">
        <v>440</v>
      </c>
      <c r="J12" s="15"/>
      <c r="K12" s="16"/>
    </row>
    <row r="13" ht="32" customHeight="1" spans="1:11">
      <c r="A13" s="18"/>
      <c r="B13" s="18"/>
      <c r="C13" s="9" t="s">
        <v>444</v>
      </c>
      <c r="D13" s="14" t="s">
        <v>440</v>
      </c>
      <c r="E13" s="15"/>
      <c r="F13" s="16"/>
      <c r="G13" s="18"/>
      <c r="H13" s="9" t="s">
        <v>445</v>
      </c>
      <c r="I13" s="14" t="s">
        <v>440</v>
      </c>
      <c r="J13" s="15"/>
      <c r="K13" s="16"/>
    </row>
    <row r="14" ht="32" customHeight="1" spans="1:11">
      <c r="A14" s="18"/>
      <c r="B14" s="18"/>
      <c r="C14" s="9" t="s">
        <v>446</v>
      </c>
      <c r="D14" s="14" t="s">
        <v>440</v>
      </c>
      <c r="E14" s="15"/>
      <c r="F14" s="16"/>
      <c r="G14" s="18"/>
      <c r="H14" s="9" t="s">
        <v>447</v>
      </c>
      <c r="I14" s="14" t="s">
        <v>440</v>
      </c>
      <c r="J14" s="15"/>
      <c r="K14" s="16"/>
    </row>
    <row r="15" ht="32"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699305555555556" right="0.699305555555556" top="0.75" bottom="0.75" header="0.3" footer="0.3"/>
  <pageSetup paperSize="9" scale="51"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4" sqref="D14:F14"/>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39" customHeight="1" spans="1:11">
      <c r="A5" s="10" t="s">
        <v>423</v>
      </c>
      <c r="B5" s="10">
        <v>1</v>
      </c>
      <c r="C5" s="10">
        <v>2</v>
      </c>
      <c r="D5" s="10">
        <v>3</v>
      </c>
      <c r="E5" s="10">
        <v>4</v>
      </c>
      <c r="F5" s="10">
        <v>5</v>
      </c>
      <c r="G5" s="10">
        <v>6</v>
      </c>
      <c r="H5" s="10">
        <v>7</v>
      </c>
      <c r="I5" s="10">
        <v>8</v>
      </c>
      <c r="J5" s="10">
        <v>9</v>
      </c>
      <c r="K5" s="10"/>
    </row>
    <row r="6" ht="39" customHeight="1" spans="1:11">
      <c r="A6" s="11" t="s">
        <v>450</v>
      </c>
      <c r="B6" s="12">
        <v>75</v>
      </c>
      <c r="C6" s="12">
        <v>75</v>
      </c>
      <c r="D6" s="12">
        <v>0</v>
      </c>
      <c r="E6" s="12">
        <v>0</v>
      </c>
      <c r="F6" s="12">
        <v>0</v>
      </c>
      <c r="G6" s="13">
        <v>0</v>
      </c>
      <c r="H6" s="12">
        <v>0</v>
      </c>
      <c r="I6" s="12">
        <v>0</v>
      </c>
      <c r="J6" s="12">
        <v>0</v>
      </c>
      <c r="K6" s="21"/>
    </row>
    <row r="7" ht="44" customHeight="1" spans="1:11">
      <c r="A7" s="9" t="s">
        <v>425</v>
      </c>
      <c r="B7" s="14" t="s">
        <v>298</v>
      </c>
      <c r="C7" s="15"/>
      <c r="D7" s="15"/>
      <c r="E7" s="15"/>
      <c r="F7" s="15"/>
      <c r="G7" s="15"/>
      <c r="H7" s="15"/>
      <c r="I7" s="15"/>
      <c r="J7" s="15"/>
      <c r="K7" s="16"/>
    </row>
    <row r="8" ht="48" customHeight="1" spans="1:11">
      <c r="A8" s="9" t="s">
        <v>426</v>
      </c>
      <c r="B8" s="14" t="s">
        <v>451</v>
      </c>
      <c r="C8" s="15"/>
      <c r="D8" s="15"/>
      <c r="E8" s="15"/>
      <c r="F8" s="16"/>
      <c r="G8" s="9" t="s">
        <v>428</v>
      </c>
      <c r="H8" s="14" t="s">
        <v>452</v>
      </c>
      <c r="I8" s="15"/>
      <c r="J8" s="15"/>
      <c r="K8" s="16"/>
    </row>
    <row r="9" ht="37" customHeight="1" spans="1:11">
      <c r="A9" s="9" t="s">
        <v>430</v>
      </c>
      <c r="B9" s="14" t="s">
        <v>453</v>
      </c>
      <c r="C9" s="15"/>
      <c r="D9" s="15"/>
      <c r="E9" s="15"/>
      <c r="F9" s="16"/>
      <c r="G9" s="9" t="s">
        <v>432</v>
      </c>
      <c r="H9" s="14" t="s">
        <v>433</v>
      </c>
      <c r="I9" s="15"/>
      <c r="J9" s="15"/>
      <c r="K9" s="16"/>
    </row>
    <row r="10" ht="35" customHeight="1" spans="1:11">
      <c r="A10" s="17" t="s">
        <v>434</v>
      </c>
      <c r="B10" s="17" t="s">
        <v>435</v>
      </c>
      <c r="C10" s="9" t="s">
        <v>436</v>
      </c>
      <c r="D10" s="14" t="s">
        <v>454</v>
      </c>
      <c r="E10" s="15"/>
      <c r="F10" s="16"/>
      <c r="G10" s="17" t="s">
        <v>437</v>
      </c>
      <c r="H10" s="9" t="s">
        <v>438</v>
      </c>
      <c r="I10" s="14" t="s">
        <v>455</v>
      </c>
      <c r="J10" s="15"/>
      <c r="K10" s="16"/>
    </row>
    <row r="11" ht="35" customHeight="1" spans="1:11">
      <c r="A11" s="18"/>
      <c r="B11" s="18"/>
      <c r="C11" s="9" t="s">
        <v>439</v>
      </c>
      <c r="D11" s="14" t="s">
        <v>440</v>
      </c>
      <c r="E11" s="15"/>
      <c r="F11" s="16"/>
      <c r="G11" s="18"/>
      <c r="H11" s="9" t="s">
        <v>441</v>
      </c>
      <c r="I11" s="14" t="s">
        <v>440</v>
      </c>
      <c r="J11" s="15"/>
      <c r="K11" s="16"/>
    </row>
    <row r="12" ht="35" customHeight="1" spans="1:11">
      <c r="A12" s="18"/>
      <c r="B12" s="18"/>
      <c r="C12" s="9" t="s">
        <v>442</v>
      </c>
      <c r="D12" s="14" t="s">
        <v>440</v>
      </c>
      <c r="E12" s="15"/>
      <c r="F12" s="16"/>
      <c r="G12" s="18"/>
      <c r="H12" s="9" t="s">
        <v>443</v>
      </c>
      <c r="I12" s="14" t="s">
        <v>440</v>
      </c>
      <c r="J12" s="15"/>
      <c r="K12" s="16"/>
    </row>
    <row r="13" ht="35" customHeight="1" spans="1:11">
      <c r="A13" s="18"/>
      <c r="B13" s="18"/>
      <c r="C13" s="9" t="s">
        <v>444</v>
      </c>
      <c r="D13" s="14" t="s">
        <v>440</v>
      </c>
      <c r="E13" s="15"/>
      <c r="F13" s="16"/>
      <c r="G13" s="18"/>
      <c r="H13" s="9" t="s">
        <v>445</v>
      </c>
      <c r="I13" s="14" t="s">
        <v>440</v>
      </c>
      <c r="J13" s="15"/>
      <c r="K13" s="16"/>
    </row>
    <row r="14" ht="35" customHeight="1" spans="1:11">
      <c r="A14" s="18"/>
      <c r="B14" s="18"/>
      <c r="C14" s="9" t="s">
        <v>446</v>
      </c>
      <c r="D14" s="14" t="s">
        <v>440</v>
      </c>
      <c r="E14" s="15"/>
      <c r="F14" s="16"/>
      <c r="G14" s="18"/>
      <c r="H14" s="9" t="s">
        <v>447</v>
      </c>
      <c r="I14" s="14" t="s">
        <v>440</v>
      </c>
      <c r="J14" s="15"/>
      <c r="K14" s="16"/>
    </row>
    <row r="15" ht="35"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699305555555556" right="0.699305555555556" top="0.75" bottom="0.75" header="0.3" footer="0.3"/>
  <pageSetup paperSize="9" scale="51"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F5" sqref="F5"/>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32" customHeight="1" spans="1:11">
      <c r="A5" s="10" t="s">
        <v>423</v>
      </c>
      <c r="B5" s="10">
        <v>1</v>
      </c>
      <c r="C5" s="10">
        <v>2</v>
      </c>
      <c r="D5" s="10">
        <v>3</v>
      </c>
      <c r="E5" s="10">
        <v>4</v>
      </c>
      <c r="F5" s="10">
        <v>5</v>
      </c>
      <c r="G5" s="10">
        <v>6</v>
      </c>
      <c r="H5" s="10">
        <v>7</v>
      </c>
      <c r="I5" s="10">
        <v>8</v>
      </c>
      <c r="J5" s="10">
        <v>9</v>
      </c>
      <c r="K5" s="10"/>
    </row>
    <row r="6" ht="32" customHeight="1" spans="1:11">
      <c r="A6" s="11" t="s">
        <v>456</v>
      </c>
      <c r="B6" s="12">
        <v>140</v>
      </c>
      <c r="C6" s="12">
        <v>0</v>
      </c>
      <c r="D6" s="12">
        <v>140</v>
      </c>
      <c r="E6" s="12">
        <v>0</v>
      </c>
      <c r="F6" s="12">
        <v>0</v>
      </c>
      <c r="G6" s="13">
        <v>0</v>
      </c>
      <c r="H6" s="12">
        <v>0</v>
      </c>
      <c r="I6" s="12">
        <v>0</v>
      </c>
      <c r="J6" s="12">
        <v>0</v>
      </c>
      <c r="K6" s="21"/>
    </row>
    <row r="7" ht="64" customHeight="1" spans="1:11">
      <c r="A7" s="9" t="s">
        <v>425</v>
      </c>
      <c r="B7" s="28" t="s">
        <v>457</v>
      </c>
      <c r="C7" s="29"/>
      <c r="D7" s="29"/>
      <c r="E7" s="29"/>
      <c r="F7" s="29"/>
      <c r="G7" s="29"/>
      <c r="H7" s="29"/>
      <c r="I7" s="29"/>
      <c r="J7" s="29"/>
      <c r="K7" s="30"/>
    </row>
    <row r="8" ht="64" customHeight="1" spans="1:11">
      <c r="A8" s="9" t="s">
        <v>426</v>
      </c>
      <c r="B8" s="14" t="s">
        <v>458</v>
      </c>
      <c r="C8" s="15"/>
      <c r="D8" s="15"/>
      <c r="E8" s="15"/>
      <c r="F8" s="16"/>
      <c r="G8" s="9" t="s">
        <v>428</v>
      </c>
      <c r="H8" s="14" t="s">
        <v>459</v>
      </c>
      <c r="I8" s="15"/>
      <c r="J8" s="15"/>
      <c r="K8" s="16"/>
    </row>
    <row r="9" ht="64" customHeight="1" spans="1:11">
      <c r="A9" s="9" t="s">
        <v>430</v>
      </c>
      <c r="B9" s="14" t="s">
        <v>460</v>
      </c>
      <c r="C9" s="15"/>
      <c r="D9" s="15"/>
      <c r="E9" s="15"/>
      <c r="F9" s="16"/>
      <c r="G9" s="9" t="s">
        <v>432</v>
      </c>
      <c r="H9" s="14" t="s">
        <v>461</v>
      </c>
      <c r="I9" s="15"/>
      <c r="J9" s="15"/>
      <c r="K9" s="16"/>
    </row>
    <row r="10" ht="41" customHeight="1" spans="1:11">
      <c r="A10" s="17" t="s">
        <v>434</v>
      </c>
      <c r="B10" s="17" t="s">
        <v>435</v>
      </c>
      <c r="C10" s="9" t="s">
        <v>436</v>
      </c>
      <c r="D10" s="14" t="s">
        <v>462</v>
      </c>
      <c r="E10" s="15"/>
      <c r="F10" s="16"/>
      <c r="G10" s="17" t="s">
        <v>437</v>
      </c>
      <c r="H10" s="9" t="s">
        <v>438</v>
      </c>
      <c r="I10" s="14" t="s">
        <v>460</v>
      </c>
      <c r="J10" s="15"/>
      <c r="K10" s="16"/>
    </row>
    <row r="11" ht="41" customHeight="1" spans="1:11">
      <c r="A11" s="18"/>
      <c r="B11" s="18"/>
      <c r="C11" s="9" t="s">
        <v>439</v>
      </c>
      <c r="D11" s="14" t="s">
        <v>440</v>
      </c>
      <c r="E11" s="15"/>
      <c r="F11" s="16"/>
      <c r="G11" s="18"/>
      <c r="H11" s="9" t="s">
        <v>441</v>
      </c>
      <c r="I11" s="14" t="s">
        <v>440</v>
      </c>
      <c r="J11" s="15"/>
      <c r="K11" s="16"/>
    </row>
    <row r="12" ht="41" customHeight="1" spans="1:11">
      <c r="A12" s="18"/>
      <c r="B12" s="18"/>
      <c r="C12" s="9" t="s">
        <v>442</v>
      </c>
      <c r="D12" s="14" t="s">
        <v>440</v>
      </c>
      <c r="E12" s="15"/>
      <c r="F12" s="16"/>
      <c r="G12" s="18"/>
      <c r="H12" s="9" t="s">
        <v>443</v>
      </c>
      <c r="I12" s="14" t="s">
        <v>440</v>
      </c>
      <c r="J12" s="15"/>
      <c r="K12" s="16"/>
    </row>
    <row r="13" ht="41" customHeight="1" spans="1:11">
      <c r="A13" s="18"/>
      <c r="B13" s="18"/>
      <c r="C13" s="9" t="s">
        <v>444</v>
      </c>
      <c r="D13" s="14" t="s">
        <v>440</v>
      </c>
      <c r="E13" s="15"/>
      <c r="F13" s="16"/>
      <c r="G13" s="18"/>
      <c r="H13" s="9" t="s">
        <v>445</v>
      </c>
      <c r="I13" s="14" t="s">
        <v>440</v>
      </c>
      <c r="J13" s="15"/>
      <c r="K13" s="16"/>
    </row>
    <row r="14" ht="41" customHeight="1" spans="1:11">
      <c r="A14" s="18"/>
      <c r="B14" s="18"/>
      <c r="C14" s="9" t="s">
        <v>446</v>
      </c>
      <c r="D14" s="14" t="s">
        <v>440</v>
      </c>
      <c r="E14" s="15"/>
      <c r="F14" s="16"/>
      <c r="G14" s="18"/>
      <c r="H14" s="9" t="s">
        <v>447</v>
      </c>
      <c r="I14" s="14" t="s">
        <v>440</v>
      </c>
      <c r="J14" s="15"/>
      <c r="K14" s="16"/>
    </row>
    <row r="15" ht="41"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699305555555556" right="0.699305555555556" top="0.75" bottom="0.75" header="0.3" footer="0.3"/>
  <pageSetup paperSize="9" scale="51"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H9" sqref="H9:K9"/>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4" customHeight="1" spans="1:11">
      <c r="A5" s="10" t="s">
        <v>423</v>
      </c>
      <c r="B5" s="10">
        <v>1</v>
      </c>
      <c r="C5" s="10">
        <v>2</v>
      </c>
      <c r="D5" s="10">
        <v>3</v>
      </c>
      <c r="E5" s="10">
        <v>4</v>
      </c>
      <c r="F5" s="10">
        <v>5</v>
      </c>
      <c r="G5" s="10">
        <v>6</v>
      </c>
      <c r="H5" s="10">
        <v>7</v>
      </c>
      <c r="I5" s="10">
        <v>8</v>
      </c>
      <c r="J5" s="10">
        <v>9</v>
      </c>
      <c r="K5" s="10"/>
    </row>
    <row r="6" ht="24" customHeight="1" spans="1:11">
      <c r="A6" s="11" t="s">
        <v>463</v>
      </c>
      <c r="B6" s="12">
        <v>251.2</v>
      </c>
      <c r="C6" s="12">
        <v>251.2</v>
      </c>
      <c r="D6" s="12">
        <v>0</v>
      </c>
      <c r="E6" s="12">
        <v>0</v>
      </c>
      <c r="F6" s="12">
        <v>0</v>
      </c>
      <c r="G6" s="13">
        <v>0</v>
      </c>
      <c r="H6" s="12">
        <v>0</v>
      </c>
      <c r="I6" s="12">
        <v>0</v>
      </c>
      <c r="J6" s="12">
        <v>0</v>
      </c>
      <c r="K6" s="21"/>
    </row>
    <row r="7" ht="36" customHeight="1" spans="1:11">
      <c r="A7" s="9" t="s">
        <v>425</v>
      </c>
      <c r="B7" s="14" t="s">
        <v>464</v>
      </c>
      <c r="C7" s="15"/>
      <c r="D7" s="15"/>
      <c r="E7" s="15"/>
      <c r="F7" s="15"/>
      <c r="G7" s="15"/>
      <c r="H7" s="15"/>
      <c r="I7" s="15"/>
      <c r="J7" s="15"/>
      <c r="K7" s="16"/>
    </row>
    <row r="8" ht="36" customHeight="1" spans="1:11">
      <c r="A8" s="9" t="s">
        <v>426</v>
      </c>
      <c r="B8" s="14" t="s">
        <v>427</v>
      </c>
      <c r="C8" s="15"/>
      <c r="D8" s="15"/>
      <c r="E8" s="15"/>
      <c r="F8" s="16"/>
      <c r="G8" s="9" t="s">
        <v>428</v>
      </c>
      <c r="H8" s="14" t="s">
        <v>465</v>
      </c>
      <c r="I8" s="15"/>
      <c r="J8" s="15"/>
      <c r="K8" s="16"/>
    </row>
    <row r="9" ht="36" customHeight="1" spans="1:11">
      <c r="A9" s="9" t="s">
        <v>430</v>
      </c>
      <c r="B9" s="14" t="s">
        <v>466</v>
      </c>
      <c r="C9" s="15"/>
      <c r="D9" s="15"/>
      <c r="E9" s="15"/>
      <c r="F9" s="16"/>
      <c r="G9" s="9" t="s">
        <v>432</v>
      </c>
      <c r="H9" s="14" t="s">
        <v>433</v>
      </c>
      <c r="I9" s="15"/>
      <c r="J9" s="15"/>
      <c r="K9" s="16"/>
    </row>
    <row r="10" ht="36" customHeight="1" spans="1:11">
      <c r="A10" s="17" t="s">
        <v>434</v>
      </c>
      <c r="B10" s="17" t="s">
        <v>435</v>
      </c>
      <c r="C10" s="9" t="s">
        <v>436</v>
      </c>
      <c r="D10" s="14" t="s">
        <v>466</v>
      </c>
      <c r="E10" s="15"/>
      <c r="F10" s="16"/>
      <c r="G10" s="17" t="s">
        <v>437</v>
      </c>
      <c r="H10" s="9" t="s">
        <v>438</v>
      </c>
      <c r="I10" s="14" t="s">
        <v>467</v>
      </c>
      <c r="J10" s="15"/>
      <c r="K10" s="16"/>
    </row>
    <row r="11" ht="36" customHeight="1" spans="1:11">
      <c r="A11" s="18"/>
      <c r="B11" s="18"/>
      <c r="C11" s="9" t="s">
        <v>439</v>
      </c>
      <c r="D11" s="14" t="s">
        <v>440</v>
      </c>
      <c r="E11" s="15"/>
      <c r="F11" s="16"/>
      <c r="G11" s="18"/>
      <c r="H11" s="9" t="s">
        <v>441</v>
      </c>
      <c r="I11" s="14" t="s">
        <v>440</v>
      </c>
      <c r="J11" s="15"/>
      <c r="K11" s="16"/>
    </row>
    <row r="12" ht="36" customHeight="1" spans="1:11">
      <c r="A12" s="18"/>
      <c r="B12" s="18"/>
      <c r="C12" s="9" t="s">
        <v>442</v>
      </c>
      <c r="D12" s="14" t="s">
        <v>440</v>
      </c>
      <c r="E12" s="15"/>
      <c r="F12" s="16"/>
      <c r="G12" s="18"/>
      <c r="H12" s="9" t="s">
        <v>443</v>
      </c>
      <c r="I12" s="14" t="s">
        <v>440</v>
      </c>
      <c r="J12" s="15"/>
      <c r="K12" s="16"/>
    </row>
    <row r="13" ht="36" customHeight="1" spans="1:11">
      <c r="A13" s="18"/>
      <c r="B13" s="18"/>
      <c r="C13" s="9" t="s">
        <v>444</v>
      </c>
      <c r="D13" s="14" t="s">
        <v>440</v>
      </c>
      <c r="E13" s="15"/>
      <c r="F13" s="16"/>
      <c r="G13" s="18"/>
      <c r="H13" s="9" t="s">
        <v>445</v>
      </c>
      <c r="I13" s="14" t="s">
        <v>440</v>
      </c>
      <c r="J13" s="15"/>
      <c r="K13" s="16"/>
    </row>
    <row r="14" ht="36" customHeight="1" spans="1:11">
      <c r="A14" s="18"/>
      <c r="B14" s="18"/>
      <c r="C14" s="9" t="s">
        <v>446</v>
      </c>
      <c r="D14" s="14" t="s">
        <v>440</v>
      </c>
      <c r="E14" s="15"/>
      <c r="F14" s="16"/>
      <c r="G14" s="18"/>
      <c r="H14" s="9" t="s">
        <v>447</v>
      </c>
      <c r="I14" s="14" t="s">
        <v>440</v>
      </c>
      <c r="J14" s="15"/>
      <c r="K14" s="16"/>
    </row>
    <row r="15" ht="36"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1" sqref="D11:F11"/>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4" customHeight="1" spans="1:11">
      <c r="A5" s="10" t="s">
        <v>423</v>
      </c>
      <c r="B5" s="10">
        <v>1</v>
      </c>
      <c r="C5" s="10">
        <v>2</v>
      </c>
      <c r="D5" s="10">
        <v>3</v>
      </c>
      <c r="E5" s="10">
        <v>4</v>
      </c>
      <c r="F5" s="10">
        <v>5</v>
      </c>
      <c r="G5" s="10">
        <v>6</v>
      </c>
      <c r="H5" s="10">
        <v>7</v>
      </c>
      <c r="I5" s="10">
        <v>8</v>
      </c>
      <c r="J5" s="10">
        <v>9</v>
      </c>
      <c r="K5" s="10"/>
    </row>
    <row r="6" ht="24" customHeight="1" spans="1:11">
      <c r="A6" s="11" t="s">
        <v>468</v>
      </c>
      <c r="B6" s="12">
        <v>533.5</v>
      </c>
      <c r="C6" s="12">
        <v>0</v>
      </c>
      <c r="D6" s="12">
        <v>533.5</v>
      </c>
      <c r="E6" s="12">
        <v>0</v>
      </c>
      <c r="F6" s="12">
        <v>0</v>
      </c>
      <c r="G6" s="13">
        <v>0</v>
      </c>
      <c r="H6" s="12">
        <v>0</v>
      </c>
      <c r="I6" s="12">
        <v>0</v>
      </c>
      <c r="J6" s="12">
        <v>0</v>
      </c>
      <c r="K6" s="21"/>
    </row>
    <row r="7" ht="89" customHeight="1" spans="1:11">
      <c r="A7" s="9" t="s">
        <v>425</v>
      </c>
      <c r="B7" s="22" t="s">
        <v>469</v>
      </c>
      <c r="C7" s="23"/>
      <c r="D7" s="23"/>
      <c r="E7" s="23"/>
      <c r="F7" s="23"/>
      <c r="G7" s="23"/>
      <c r="H7" s="23"/>
      <c r="I7" s="23"/>
      <c r="J7" s="23"/>
      <c r="K7" s="24"/>
    </row>
    <row r="8" ht="55" customHeight="1" spans="1:11">
      <c r="A8" s="9" t="s">
        <v>426</v>
      </c>
      <c r="B8" s="14" t="s">
        <v>470</v>
      </c>
      <c r="C8" s="15"/>
      <c r="D8" s="15"/>
      <c r="E8" s="15"/>
      <c r="F8" s="16"/>
      <c r="G8" s="9" t="s">
        <v>428</v>
      </c>
      <c r="H8" s="14" t="s">
        <v>471</v>
      </c>
      <c r="I8" s="15"/>
      <c r="J8" s="15"/>
      <c r="K8" s="16"/>
    </row>
    <row r="9" ht="55" customHeight="1" spans="1:11">
      <c r="A9" s="9" t="s">
        <v>430</v>
      </c>
      <c r="B9" s="14" t="s">
        <v>472</v>
      </c>
      <c r="C9" s="15"/>
      <c r="D9" s="15"/>
      <c r="E9" s="15"/>
      <c r="F9" s="16"/>
      <c r="G9" s="9" t="s">
        <v>432</v>
      </c>
      <c r="H9" s="14" t="s">
        <v>433</v>
      </c>
      <c r="I9" s="15"/>
      <c r="J9" s="15"/>
      <c r="K9" s="16"/>
    </row>
    <row r="10" ht="66" customHeight="1" spans="1:11">
      <c r="A10" s="17" t="s">
        <v>434</v>
      </c>
      <c r="B10" s="17" t="s">
        <v>435</v>
      </c>
      <c r="C10" s="9" t="s">
        <v>436</v>
      </c>
      <c r="D10" s="14" t="s">
        <v>473</v>
      </c>
      <c r="E10" s="15"/>
      <c r="F10" s="16"/>
      <c r="G10" s="17" t="s">
        <v>437</v>
      </c>
      <c r="H10" s="9" t="s">
        <v>438</v>
      </c>
      <c r="I10" s="14" t="s">
        <v>474</v>
      </c>
      <c r="J10" s="15"/>
      <c r="K10" s="16"/>
    </row>
    <row r="11" ht="66" customHeight="1" spans="1:11">
      <c r="A11" s="18"/>
      <c r="B11" s="18"/>
      <c r="C11" s="9" t="s">
        <v>439</v>
      </c>
      <c r="D11" s="14" t="s">
        <v>440</v>
      </c>
      <c r="E11" s="15"/>
      <c r="F11" s="16"/>
      <c r="G11" s="18"/>
      <c r="H11" s="9" t="s">
        <v>441</v>
      </c>
      <c r="I11" s="14" t="s">
        <v>440</v>
      </c>
      <c r="J11" s="15"/>
      <c r="K11" s="16"/>
    </row>
    <row r="12" ht="66" customHeight="1" spans="1:11">
      <c r="A12" s="18"/>
      <c r="B12" s="18"/>
      <c r="C12" s="9" t="s">
        <v>442</v>
      </c>
      <c r="D12" s="14" t="s">
        <v>440</v>
      </c>
      <c r="E12" s="15"/>
      <c r="F12" s="16"/>
      <c r="G12" s="18"/>
      <c r="H12" s="9" t="s">
        <v>443</v>
      </c>
      <c r="I12" s="14" t="s">
        <v>440</v>
      </c>
      <c r="J12" s="15"/>
      <c r="K12" s="16"/>
    </row>
    <row r="13" ht="66" customHeight="1" spans="1:11">
      <c r="A13" s="18"/>
      <c r="B13" s="18"/>
      <c r="C13" s="9" t="s">
        <v>444</v>
      </c>
      <c r="D13" s="14" t="s">
        <v>440</v>
      </c>
      <c r="E13" s="15"/>
      <c r="F13" s="16"/>
      <c r="G13" s="18"/>
      <c r="H13" s="9" t="s">
        <v>445</v>
      </c>
      <c r="I13" s="14" t="s">
        <v>440</v>
      </c>
      <c r="J13" s="15"/>
      <c r="K13" s="16"/>
    </row>
    <row r="14" ht="66" customHeight="1" spans="1:11">
      <c r="A14" s="18"/>
      <c r="B14" s="18"/>
      <c r="C14" s="9" t="s">
        <v>446</v>
      </c>
      <c r="D14" s="14" t="s">
        <v>440</v>
      </c>
      <c r="E14" s="15"/>
      <c r="F14" s="16"/>
      <c r="G14" s="18"/>
      <c r="H14" s="9" t="s">
        <v>447</v>
      </c>
      <c r="I14" s="14" t="s">
        <v>440</v>
      </c>
      <c r="J14" s="15"/>
      <c r="K14" s="16"/>
    </row>
    <row r="15" ht="66"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B7" sqref="B7:K7"/>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7" customHeight="1" spans="1:11">
      <c r="A5" s="10" t="s">
        <v>423</v>
      </c>
      <c r="B5" s="10">
        <v>1</v>
      </c>
      <c r="C5" s="10">
        <v>2</v>
      </c>
      <c r="D5" s="10">
        <v>3</v>
      </c>
      <c r="E5" s="10">
        <v>4</v>
      </c>
      <c r="F5" s="10">
        <v>5</v>
      </c>
      <c r="G5" s="10">
        <v>6</v>
      </c>
      <c r="H5" s="10">
        <v>7</v>
      </c>
      <c r="I5" s="10">
        <v>8</v>
      </c>
      <c r="J5" s="10">
        <v>9</v>
      </c>
      <c r="K5" s="10"/>
    </row>
    <row r="6" ht="27" customHeight="1" spans="1:11">
      <c r="A6" s="11" t="s">
        <v>475</v>
      </c>
      <c r="B6" s="12">
        <v>52</v>
      </c>
      <c r="C6" s="12">
        <v>52</v>
      </c>
      <c r="D6" s="12">
        <v>0</v>
      </c>
      <c r="E6" s="12">
        <v>0</v>
      </c>
      <c r="F6" s="12">
        <v>0</v>
      </c>
      <c r="G6" s="13">
        <v>0</v>
      </c>
      <c r="H6" s="12">
        <v>0</v>
      </c>
      <c r="I6" s="12">
        <v>0</v>
      </c>
      <c r="J6" s="12">
        <v>0</v>
      </c>
      <c r="K6" s="21"/>
    </row>
    <row r="7" ht="50" customHeight="1" spans="1:11">
      <c r="A7" s="9" t="s">
        <v>425</v>
      </c>
      <c r="B7" s="14" t="s">
        <v>300</v>
      </c>
      <c r="C7" s="15"/>
      <c r="D7" s="15"/>
      <c r="E7" s="15"/>
      <c r="F7" s="15"/>
      <c r="G7" s="15"/>
      <c r="H7" s="15"/>
      <c r="I7" s="15"/>
      <c r="J7" s="15"/>
      <c r="K7" s="16"/>
    </row>
    <row r="8" ht="50" customHeight="1" spans="1:11">
      <c r="A8" s="9" t="s">
        <v>426</v>
      </c>
      <c r="B8" s="14" t="s">
        <v>476</v>
      </c>
      <c r="C8" s="15"/>
      <c r="D8" s="15"/>
      <c r="E8" s="15"/>
      <c r="F8" s="16"/>
      <c r="G8" s="9" t="s">
        <v>428</v>
      </c>
      <c r="H8" s="14" t="s">
        <v>477</v>
      </c>
      <c r="I8" s="15"/>
      <c r="J8" s="15"/>
      <c r="K8" s="16"/>
    </row>
    <row r="9" ht="50" customHeight="1" spans="1:11">
      <c r="A9" s="9" t="s">
        <v>430</v>
      </c>
      <c r="B9" s="14" t="s">
        <v>478</v>
      </c>
      <c r="C9" s="15"/>
      <c r="D9" s="15"/>
      <c r="E9" s="15"/>
      <c r="F9" s="16"/>
      <c r="G9" s="9" t="s">
        <v>432</v>
      </c>
      <c r="H9" s="14" t="s">
        <v>433</v>
      </c>
      <c r="I9" s="15"/>
      <c r="J9" s="15"/>
      <c r="K9" s="16"/>
    </row>
    <row r="10" ht="34" customHeight="1" spans="1:11">
      <c r="A10" s="17" t="s">
        <v>434</v>
      </c>
      <c r="B10" s="17" t="s">
        <v>435</v>
      </c>
      <c r="C10" s="9" t="s">
        <v>436</v>
      </c>
      <c r="D10" s="14" t="s">
        <v>479</v>
      </c>
      <c r="E10" s="15"/>
      <c r="F10" s="16"/>
      <c r="G10" s="17" t="s">
        <v>437</v>
      </c>
      <c r="H10" s="9" t="s">
        <v>438</v>
      </c>
      <c r="I10" s="14" t="s">
        <v>479</v>
      </c>
      <c r="J10" s="15"/>
      <c r="K10" s="16"/>
    </row>
    <row r="11" ht="34" customHeight="1" spans="1:11">
      <c r="A11" s="18"/>
      <c r="B11" s="18"/>
      <c r="C11" s="9" t="s">
        <v>439</v>
      </c>
      <c r="D11" s="14" t="s">
        <v>440</v>
      </c>
      <c r="E11" s="15"/>
      <c r="F11" s="16"/>
      <c r="G11" s="18"/>
      <c r="H11" s="9" t="s">
        <v>441</v>
      </c>
      <c r="I11" s="14" t="s">
        <v>440</v>
      </c>
      <c r="J11" s="15"/>
      <c r="K11" s="16"/>
    </row>
    <row r="12" ht="34" customHeight="1" spans="1:11">
      <c r="A12" s="18"/>
      <c r="B12" s="18"/>
      <c r="C12" s="9" t="s">
        <v>442</v>
      </c>
      <c r="D12" s="14" t="s">
        <v>440</v>
      </c>
      <c r="E12" s="15"/>
      <c r="F12" s="16"/>
      <c r="G12" s="18"/>
      <c r="H12" s="9" t="s">
        <v>443</v>
      </c>
      <c r="I12" s="14" t="s">
        <v>440</v>
      </c>
      <c r="J12" s="15"/>
      <c r="K12" s="16"/>
    </row>
    <row r="13" ht="34" customHeight="1" spans="1:11">
      <c r="A13" s="18"/>
      <c r="B13" s="18"/>
      <c r="C13" s="9" t="s">
        <v>444</v>
      </c>
      <c r="D13" s="14" t="s">
        <v>440</v>
      </c>
      <c r="E13" s="15"/>
      <c r="F13" s="16"/>
      <c r="G13" s="18"/>
      <c r="H13" s="9" t="s">
        <v>445</v>
      </c>
      <c r="I13" s="14" t="s">
        <v>440</v>
      </c>
      <c r="J13" s="15"/>
      <c r="K13" s="16"/>
    </row>
    <row r="14" ht="34" customHeight="1" spans="1:11">
      <c r="A14" s="18"/>
      <c r="B14" s="18"/>
      <c r="C14" s="9" t="s">
        <v>446</v>
      </c>
      <c r="D14" s="14" t="s">
        <v>440</v>
      </c>
      <c r="E14" s="15"/>
      <c r="F14" s="16"/>
      <c r="G14" s="18"/>
      <c r="H14" s="9" t="s">
        <v>447</v>
      </c>
      <c r="I14" s="14" t="s">
        <v>440</v>
      </c>
      <c r="J14" s="15"/>
      <c r="K14" s="16"/>
    </row>
    <row r="15" ht="34"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B7" sqref="B7:K7"/>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4" customHeight="1" spans="1:11">
      <c r="A5" s="10" t="s">
        <v>423</v>
      </c>
      <c r="B5" s="10">
        <v>1</v>
      </c>
      <c r="C5" s="10">
        <v>2</v>
      </c>
      <c r="D5" s="10">
        <v>3</v>
      </c>
      <c r="E5" s="10">
        <v>4</v>
      </c>
      <c r="F5" s="10">
        <v>5</v>
      </c>
      <c r="G5" s="10">
        <v>6</v>
      </c>
      <c r="H5" s="10">
        <v>7</v>
      </c>
      <c r="I5" s="10">
        <v>8</v>
      </c>
      <c r="J5" s="10">
        <v>9</v>
      </c>
      <c r="K5" s="10"/>
    </row>
    <row r="6" ht="24" customHeight="1" spans="1:11">
      <c r="A6" s="11" t="s">
        <v>480</v>
      </c>
      <c r="B6" s="12">
        <v>36</v>
      </c>
      <c r="C6" s="12">
        <v>36</v>
      </c>
      <c r="D6" s="12">
        <v>0</v>
      </c>
      <c r="E6" s="12">
        <v>0</v>
      </c>
      <c r="F6" s="12">
        <v>0</v>
      </c>
      <c r="G6" s="13">
        <v>0</v>
      </c>
      <c r="H6" s="12">
        <v>0</v>
      </c>
      <c r="I6" s="12">
        <v>0</v>
      </c>
      <c r="J6" s="12">
        <v>0</v>
      </c>
      <c r="K6" s="21"/>
    </row>
    <row r="7" ht="83" customHeight="1" spans="1:11">
      <c r="A7" s="9" t="s">
        <v>425</v>
      </c>
      <c r="B7" s="14" t="s">
        <v>292</v>
      </c>
      <c r="C7" s="15"/>
      <c r="D7" s="15"/>
      <c r="E7" s="15"/>
      <c r="F7" s="15"/>
      <c r="G7" s="15"/>
      <c r="H7" s="15"/>
      <c r="I7" s="15"/>
      <c r="J7" s="15"/>
      <c r="K7" s="16"/>
    </row>
    <row r="8" ht="83" customHeight="1" spans="1:11">
      <c r="A8" s="9" t="s">
        <v>426</v>
      </c>
      <c r="B8" s="14" t="s">
        <v>481</v>
      </c>
      <c r="C8" s="15"/>
      <c r="D8" s="15"/>
      <c r="E8" s="15"/>
      <c r="F8" s="16"/>
      <c r="G8" s="9" t="s">
        <v>428</v>
      </c>
      <c r="H8" s="14" t="s">
        <v>482</v>
      </c>
      <c r="I8" s="15"/>
      <c r="J8" s="15"/>
      <c r="K8" s="16"/>
    </row>
    <row r="9" ht="83" customHeight="1" spans="1:11">
      <c r="A9" s="9" t="s">
        <v>430</v>
      </c>
      <c r="B9" s="14" t="s">
        <v>483</v>
      </c>
      <c r="C9" s="15"/>
      <c r="D9" s="15"/>
      <c r="E9" s="15"/>
      <c r="F9" s="16"/>
      <c r="G9" s="9" t="s">
        <v>432</v>
      </c>
      <c r="H9" s="14" t="s">
        <v>433</v>
      </c>
      <c r="I9" s="15"/>
      <c r="J9" s="15"/>
      <c r="K9" s="16"/>
    </row>
    <row r="10" ht="42" customHeight="1" spans="1:11">
      <c r="A10" s="17" t="s">
        <v>434</v>
      </c>
      <c r="B10" s="17" t="s">
        <v>435</v>
      </c>
      <c r="C10" s="9" t="s">
        <v>436</v>
      </c>
      <c r="D10" s="14" t="s">
        <v>484</v>
      </c>
      <c r="E10" s="15"/>
      <c r="F10" s="16"/>
      <c r="G10" s="17" t="s">
        <v>437</v>
      </c>
      <c r="H10" s="9" t="s">
        <v>438</v>
      </c>
      <c r="I10" s="14" t="s">
        <v>485</v>
      </c>
      <c r="J10" s="15"/>
      <c r="K10" s="16"/>
    </row>
    <row r="11" ht="42" customHeight="1" spans="1:11">
      <c r="A11" s="18"/>
      <c r="B11" s="18"/>
      <c r="C11" s="9" t="s">
        <v>439</v>
      </c>
      <c r="D11" s="14" t="s">
        <v>440</v>
      </c>
      <c r="E11" s="15"/>
      <c r="F11" s="16"/>
      <c r="G11" s="18"/>
      <c r="H11" s="9" t="s">
        <v>441</v>
      </c>
      <c r="I11" s="14" t="s">
        <v>440</v>
      </c>
      <c r="J11" s="15"/>
      <c r="K11" s="16"/>
    </row>
    <row r="12" ht="42" customHeight="1" spans="1:11">
      <c r="A12" s="18"/>
      <c r="B12" s="18"/>
      <c r="C12" s="9" t="s">
        <v>442</v>
      </c>
      <c r="D12" s="14" t="s">
        <v>440</v>
      </c>
      <c r="E12" s="15"/>
      <c r="F12" s="16"/>
      <c r="G12" s="18"/>
      <c r="H12" s="9" t="s">
        <v>443</v>
      </c>
      <c r="I12" s="14" t="s">
        <v>440</v>
      </c>
      <c r="J12" s="15"/>
      <c r="K12" s="16"/>
    </row>
    <row r="13" ht="42" customHeight="1" spans="1:11">
      <c r="A13" s="18"/>
      <c r="B13" s="18"/>
      <c r="C13" s="9" t="s">
        <v>444</v>
      </c>
      <c r="D13" s="14" t="s">
        <v>440</v>
      </c>
      <c r="E13" s="15"/>
      <c r="F13" s="16"/>
      <c r="G13" s="18"/>
      <c r="H13" s="9" t="s">
        <v>445</v>
      </c>
      <c r="I13" s="14" t="s">
        <v>440</v>
      </c>
      <c r="J13" s="15"/>
      <c r="K13" s="16"/>
    </row>
    <row r="14" ht="42" customHeight="1" spans="1:11">
      <c r="A14" s="18"/>
      <c r="B14" s="18"/>
      <c r="C14" s="9" t="s">
        <v>446</v>
      </c>
      <c r="D14" s="14" t="s">
        <v>440</v>
      </c>
      <c r="E14" s="15"/>
      <c r="F14" s="16"/>
      <c r="G14" s="18"/>
      <c r="H14" s="9" t="s">
        <v>447</v>
      </c>
      <c r="I14" s="14" t="s">
        <v>440</v>
      </c>
      <c r="J14" s="15"/>
      <c r="K14" s="16"/>
    </row>
    <row r="15" ht="42"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E45"/>
  <sheetViews>
    <sheetView topLeftCell="A10" workbookViewId="0">
      <selection activeCell="D46" sqref="D46"/>
    </sheetView>
  </sheetViews>
  <sheetFormatPr defaultColWidth="9" defaultRowHeight="13.5" outlineLevelCol="4"/>
  <cols>
    <col min="1" max="1" width="5.125" customWidth="1"/>
    <col min="2" max="2" width="30.875" customWidth="1"/>
    <col min="3" max="3" width="25.625" customWidth="1"/>
    <col min="4" max="4" width="35.375" customWidth="1"/>
    <col min="5" max="5" width="23.875" customWidth="1"/>
  </cols>
  <sheetData>
    <row r="1" ht="30" customHeight="1" spans="2:5">
      <c r="B1" s="276" t="s">
        <v>29</v>
      </c>
      <c r="C1" s="276"/>
      <c r="D1" s="276"/>
      <c r="E1" s="276"/>
    </row>
    <row r="2" s="275" customFormat="1" ht="10.5" customHeight="1" spans="2:5">
      <c r="B2" s="277"/>
      <c r="C2" s="277"/>
      <c r="D2" s="277"/>
      <c r="E2" s="278" t="s">
        <v>30</v>
      </c>
    </row>
    <row r="3" s="275" customFormat="1" ht="10.5" customHeight="1" spans="2:5">
      <c r="B3" s="50" t="s">
        <v>31</v>
      </c>
      <c r="C3" s="279"/>
      <c r="D3" s="280"/>
      <c r="E3" s="278" t="s">
        <v>32</v>
      </c>
    </row>
    <row r="4" spans="2:5">
      <c r="B4" s="281" t="s">
        <v>33</v>
      </c>
      <c r="C4" s="281"/>
      <c r="D4" s="281" t="s">
        <v>34</v>
      </c>
      <c r="E4" s="281"/>
    </row>
    <row r="5" spans="2:5">
      <c r="B5" s="282" t="s">
        <v>35</v>
      </c>
      <c r="C5" s="283" t="s">
        <v>36</v>
      </c>
      <c r="D5" s="282" t="s">
        <v>35</v>
      </c>
      <c r="E5" s="283" t="s">
        <v>36</v>
      </c>
    </row>
    <row r="6" spans="2:5">
      <c r="B6" s="284" t="s">
        <v>37</v>
      </c>
      <c r="C6" s="285">
        <f>C7</f>
        <v>81533.86</v>
      </c>
      <c r="D6" s="286" t="s">
        <v>38</v>
      </c>
      <c r="E6" s="285">
        <f>E7+E28+E35+E39</f>
        <v>82590.36</v>
      </c>
    </row>
    <row r="7" spans="2:5">
      <c r="B7" s="287" t="s">
        <v>39</v>
      </c>
      <c r="C7" s="285">
        <f>C8+C14</f>
        <v>81533.86</v>
      </c>
      <c r="D7" s="286" t="s">
        <v>40</v>
      </c>
      <c r="E7" s="285">
        <f>E8</f>
        <v>70090.85</v>
      </c>
    </row>
    <row r="8" spans="2:5">
      <c r="B8" s="288" t="s">
        <v>41</v>
      </c>
      <c r="C8" s="285">
        <f>C9+C10+C11+C12+C13</f>
        <v>78642.86</v>
      </c>
      <c r="D8" s="286" t="s">
        <v>42</v>
      </c>
      <c r="E8" s="285">
        <f>E9+E15+E16+E17+E19+E21+E22+E20+E18</f>
        <v>70090.85</v>
      </c>
    </row>
    <row r="9" spans="2:5">
      <c r="B9" s="242" t="s">
        <v>43</v>
      </c>
      <c r="C9" s="289">
        <f>76267.09-2891</f>
        <v>73376.09</v>
      </c>
      <c r="D9" s="286" t="s">
        <v>44</v>
      </c>
      <c r="E9" s="285">
        <f>SUM(E10:E14)</f>
        <v>43025.6</v>
      </c>
    </row>
    <row r="10" spans="2:5">
      <c r="B10" s="242" t="s">
        <v>4</v>
      </c>
      <c r="C10" s="289">
        <v>2613.11</v>
      </c>
      <c r="D10" s="242" t="s">
        <v>43</v>
      </c>
      <c r="E10" s="243">
        <v>41519.18</v>
      </c>
    </row>
    <row r="11" spans="2:5">
      <c r="B11" s="242" t="s">
        <v>5</v>
      </c>
      <c r="C11" s="243">
        <v>1898.93</v>
      </c>
      <c r="D11" s="242" t="s">
        <v>4</v>
      </c>
      <c r="E11" s="243">
        <v>1139.91</v>
      </c>
    </row>
    <row r="12" spans="2:5">
      <c r="B12" s="242" t="s">
        <v>6</v>
      </c>
      <c r="C12" s="289">
        <v>749.73</v>
      </c>
      <c r="D12" s="242" t="s">
        <v>5</v>
      </c>
      <c r="E12" s="243">
        <v>366.51</v>
      </c>
    </row>
    <row r="13" spans="2:5">
      <c r="B13" s="242" t="s">
        <v>7</v>
      </c>
      <c r="C13" s="289">
        <v>5</v>
      </c>
      <c r="D13" s="242" t="s">
        <v>6</v>
      </c>
      <c r="E13" s="243">
        <v>0</v>
      </c>
    </row>
    <row r="14" spans="2:5">
      <c r="B14" s="288" t="s">
        <v>45</v>
      </c>
      <c r="C14" s="285">
        <f>C15+C16+C17+C18</f>
        <v>2891</v>
      </c>
      <c r="D14" s="242" t="s">
        <v>7</v>
      </c>
      <c r="E14" s="243">
        <v>0</v>
      </c>
    </row>
    <row r="15" spans="2:5">
      <c r="B15" s="242" t="s">
        <v>43</v>
      </c>
      <c r="C15" s="289">
        <v>2891</v>
      </c>
      <c r="D15" s="290" t="s">
        <v>46</v>
      </c>
      <c r="E15" s="289">
        <v>2891</v>
      </c>
    </row>
    <row r="16" spans="2:5">
      <c r="B16" s="242" t="s">
        <v>4</v>
      </c>
      <c r="C16" s="289"/>
      <c r="D16" s="290" t="s">
        <v>47</v>
      </c>
      <c r="E16" s="289">
        <v>957</v>
      </c>
    </row>
    <row r="17" spans="2:5">
      <c r="B17" s="242" t="s">
        <v>5</v>
      </c>
      <c r="C17" s="243"/>
      <c r="D17" s="290" t="s">
        <v>48</v>
      </c>
      <c r="E17" s="289">
        <v>1532.42</v>
      </c>
    </row>
    <row r="18" spans="2:5">
      <c r="B18" s="242" t="s">
        <v>6</v>
      </c>
      <c r="C18" s="289"/>
      <c r="D18" s="290" t="s">
        <v>49</v>
      </c>
      <c r="E18" s="289">
        <v>299</v>
      </c>
    </row>
    <row r="19" spans="2:5">
      <c r="B19" s="242" t="s">
        <v>7</v>
      </c>
      <c r="C19" s="289"/>
      <c r="D19" s="290" t="s">
        <v>50</v>
      </c>
      <c r="E19" s="289">
        <v>5</v>
      </c>
    </row>
    <row r="20" spans="2:5">
      <c r="B20" s="186" t="s">
        <v>51</v>
      </c>
      <c r="C20" s="289"/>
      <c r="D20" s="290" t="s">
        <v>52</v>
      </c>
      <c r="E20" s="291">
        <v>0</v>
      </c>
    </row>
    <row r="21" spans="2:5">
      <c r="B21" s="284" t="s">
        <v>53</v>
      </c>
      <c r="C21" s="285">
        <f>C22+C23+C24+C25</f>
        <v>1056.5</v>
      </c>
      <c r="D21" s="290" t="s">
        <v>54</v>
      </c>
      <c r="E21" s="289">
        <v>196.46</v>
      </c>
    </row>
    <row r="22" spans="2:5">
      <c r="B22" s="242" t="s">
        <v>43</v>
      </c>
      <c r="C22" s="289">
        <v>73</v>
      </c>
      <c r="D22" s="286" t="s">
        <v>55</v>
      </c>
      <c r="E22" s="285">
        <f>SUM(E23:E27)</f>
        <v>21184.37</v>
      </c>
    </row>
    <row r="23" spans="2:5">
      <c r="B23" s="242" t="s">
        <v>4</v>
      </c>
      <c r="C23" s="243">
        <v>983.5</v>
      </c>
      <c r="D23" s="242" t="s">
        <v>43</v>
      </c>
      <c r="E23" s="243">
        <v>18225.8</v>
      </c>
    </row>
    <row r="24" spans="2:5">
      <c r="B24" s="242" t="s">
        <v>5</v>
      </c>
      <c r="C24" s="289"/>
      <c r="D24" s="242" t="s">
        <v>4</v>
      </c>
      <c r="E24" s="243">
        <v>2456.7</v>
      </c>
    </row>
    <row r="25" spans="2:5">
      <c r="B25" s="242" t="s">
        <v>6</v>
      </c>
      <c r="C25" s="289"/>
      <c r="D25" s="242" t="s">
        <v>5</v>
      </c>
      <c r="E25" s="243">
        <v>0</v>
      </c>
    </row>
    <row r="26" spans="2:5">
      <c r="B26" s="242" t="s">
        <v>7</v>
      </c>
      <c r="C26" s="289"/>
      <c r="D26" s="242" t="s">
        <v>6</v>
      </c>
      <c r="E26" s="243">
        <v>501.87</v>
      </c>
    </row>
    <row r="27" spans="2:5">
      <c r="B27" s="186" t="s">
        <v>56</v>
      </c>
      <c r="C27" s="289"/>
      <c r="D27" s="242" t="s">
        <v>7</v>
      </c>
      <c r="E27" s="243">
        <v>0</v>
      </c>
    </row>
    <row r="28" spans="2:5">
      <c r="B28" s="186" t="s">
        <v>57</v>
      </c>
      <c r="C28" s="289"/>
      <c r="D28" s="286" t="s">
        <v>58</v>
      </c>
      <c r="E28" s="285">
        <f>E29</f>
        <v>5554.15</v>
      </c>
    </row>
    <row r="29" spans="2:5">
      <c r="B29" s="186" t="s">
        <v>59</v>
      </c>
      <c r="C29" s="289"/>
      <c r="D29" s="286" t="s">
        <v>60</v>
      </c>
      <c r="E29" s="292">
        <f>E30+E31+E34</f>
        <v>5554.15</v>
      </c>
    </row>
    <row r="30" spans="2:5">
      <c r="B30" s="186" t="s">
        <v>61</v>
      </c>
      <c r="C30" s="289"/>
      <c r="D30" s="290" t="s">
        <v>62</v>
      </c>
      <c r="E30" s="291">
        <v>767.15</v>
      </c>
    </row>
    <row r="31" spans="2:5">
      <c r="B31" s="186" t="s">
        <v>63</v>
      </c>
      <c r="C31" s="289"/>
      <c r="D31" s="290" t="s">
        <v>64</v>
      </c>
      <c r="E31" s="291">
        <f>E32+E33</f>
        <v>4361.5</v>
      </c>
    </row>
    <row r="32" spans="2:5">
      <c r="B32" s="293" t="s">
        <v>39</v>
      </c>
      <c r="C32" s="289"/>
      <c r="D32" s="242" t="s">
        <v>43</v>
      </c>
      <c r="E32" s="243">
        <v>4338.8</v>
      </c>
    </row>
    <row r="33" spans="2:5">
      <c r="B33" s="294" t="s">
        <v>45</v>
      </c>
      <c r="C33" s="289"/>
      <c r="D33" s="242" t="s">
        <v>6</v>
      </c>
      <c r="E33" s="243">
        <v>22.7</v>
      </c>
    </row>
    <row r="34" spans="2:5">
      <c r="B34" s="293" t="s">
        <v>65</v>
      </c>
      <c r="C34" s="289"/>
      <c r="D34" s="290" t="s">
        <v>66</v>
      </c>
      <c r="E34" s="289">
        <v>425.5</v>
      </c>
    </row>
    <row r="35" spans="2:5">
      <c r="B35" s="293" t="s">
        <v>67</v>
      </c>
      <c r="C35" s="289"/>
      <c r="D35" s="286" t="s">
        <v>68</v>
      </c>
      <c r="E35" s="285">
        <f>E36</f>
        <v>3250.74</v>
      </c>
    </row>
    <row r="36" spans="2:5">
      <c r="B36" s="186" t="s">
        <v>69</v>
      </c>
      <c r="C36" s="289"/>
      <c r="D36" s="286" t="s">
        <v>70</v>
      </c>
      <c r="E36" s="285">
        <f>E37+E38</f>
        <v>3250.74</v>
      </c>
    </row>
    <row r="37" spans="2:5">
      <c r="B37" s="186"/>
      <c r="C37" s="289"/>
      <c r="D37" s="290" t="s">
        <v>71</v>
      </c>
      <c r="E37" s="289">
        <v>3238.48</v>
      </c>
    </row>
    <row r="38" spans="2:5">
      <c r="B38" s="186"/>
      <c r="C38" s="289"/>
      <c r="D38" s="290" t="s">
        <v>72</v>
      </c>
      <c r="E38" s="289">
        <v>12.26</v>
      </c>
    </row>
    <row r="39" spans="2:5">
      <c r="B39" s="186"/>
      <c r="C39" s="289"/>
      <c r="D39" s="286" t="s">
        <v>73</v>
      </c>
      <c r="E39" s="285">
        <f>E40</f>
        <v>3694.62</v>
      </c>
    </row>
    <row r="40" spans="2:5">
      <c r="B40" s="186"/>
      <c r="C40" s="289"/>
      <c r="D40" s="286" t="s">
        <v>74</v>
      </c>
      <c r="E40" s="285">
        <f>E41</f>
        <v>3694.62</v>
      </c>
    </row>
    <row r="41" spans="2:5">
      <c r="B41" s="186"/>
      <c r="C41" s="289"/>
      <c r="D41" s="286" t="s">
        <v>75</v>
      </c>
      <c r="E41" s="285">
        <f>E42+E43</f>
        <v>3694.62</v>
      </c>
    </row>
    <row r="42" spans="2:5">
      <c r="B42" s="186"/>
      <c r="C42" s="289"/>
      <c r="D42" s="242" t="s">
        <v>43</v>
      </c>
      <c r="E42" s="289">
        <v>3678.18</v>
      </c>
    </row>
    <row r="43" spans="2:5">
      <c r="B43" s="186"/>
      <c r="C43" s="289"/>
      <c r="D43" s="242" t="s">
        <v>6</v>
      </c>
      <c r="E43" s="289">
        <v>16.44</v>
      </c>
    </row>
    <row r="44" ht="30.75" customHeight="1" spans="2:5">
      <c r="B44" s="295" t="s">
        <v>76</v>
      </c>
      <c r="C44" s="285">
        <f>C6+C20+C21+C27+C28+C29+C30+C31+C36</f>
        <v>82590.36</v>
      </c>
      <c r="D44" s="295" t="s">
        <v>77</v>
      </c>
      <c r="E44" s="285">
        <f>E6</f>
        <v>82590.36</v>
      </c>
    </row>
    <row r="45" spans="2:2">
      <c r="B45" t="s">
        <v>78</v>
      </c>
    </row>
  </sheetData>
  <mergeCells count="1">
    <mergeCell ref="B1:E1"/>
  </mergeCells>
  <pageMargins left="1.36875" right="0.329166666666667" top="0.31875" bottom="0.25" header="0.21875" footer="0.159027777777778"/>
  <pageSetup paperSize="9" scale="86" orientation="landscape" horizontalDpi="180" verticalDpi="18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3" sqref="D13:F13"/>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7" customHeight="1" spans="1:11">
      <c r="A5" s="10" t="s">
        <v>423</v>
      </c>
      <c r="B5" s="10">
        <v>1</v>
      </c>
      <c r="C5" s="10">
        <v>2</v>
      </c>
      <c r="D5" s="10">
        <v>3</v>
      </c>
      <c r="E5" s="10">
        <v>4</v>
      </c>
      <c r="F5" s="10">
        <v>5</v>
      </c>
      <c r="G5" s="10">
        <v>6</v>
      </c>
      <c r="H5" s="10">
        <v>7</v>
      </c>
      <c r="I5" s="10">
        <v>8</v>
      </c>
      <c r="J5" s="10">
        <v>9</v>
      </c>
      <c r="K5" s="10"/>
    </row>
    <row r="6" ht="27" customHeight="1" spans="1:11">
      <c r="A6" s="11" t="s">
        <v>486</v>
      </c>
      <c r="B6" s="12">
        <v>959</v>
      </c>
      <c r="C6" s="12">
        <v>959</v>
      </c>
      <c r="D6" s="12">
        <v>0</v>
      </c>
      <c r="E6" s="12">
        <v>0</v>
      </c>
      <c r="F6" s="12">
        <v>0</v>
      </c>
      <c r="G6" s="13">
        <v>0</v>
      </c>
      <c r="H6" s="12">
        <v>0</v>
      </c>
      <c r="I6" s="12">
        <v>0</v>
      </c>
      <c r="J6" s="12">
        <v>0</v>
      </c>
      <c r="K6" s="21"/>
    </row>
    <row r="7" ht="124" customHeight="1" spans="1:11">
      <c r="A7" s="9" t="s">
        <v>425</v>
      </c>
      <c r="B7" s="22" t="s">
        <v>487</v>
      </c>
      <c r="C7" s="23"/>
      <c r="D7" s="23"/>
      <c r="E7" s="23"/>
      <c r="F7" s="23"/>
      <c r="G7" s="23"/>
      <c r="H7" s="23"/>
      <c r="I7" s="23"/>
      <c r="J7" s="23"/>
      <c r="K7" s="24"/>
    </row>
    <row r="8" ht="37" customHeight="1" spans="1:11">
      <c r="A8" s="9" t="s">
        <v>426</v>
      </c>
      <c r="B8" s="14" t="s">
        <v>488</v>
      </c>
      <c r="C8" s="15"/>
      <c r="D8" s="15"/>
      <c r="E8" s="15"/>
      <c r="F8" s="16"/>
      <c r="G8" s="9" t="s">
        <v>428</v>
      </c>
      <c r="H8" s="14" t="s">
        <v>459</v>
      </c>
      <c r="I8" s="15"/>
      <c r="J8" s="15"/>
      <c r="K8" s="16"/>
    </row>
    <row r="9" ht="37" customHeight="1" spans="1:11">
      <c r="A9" s="9" t="s">
        <v>430</v>
      </c>
      <c r="B9" s="14" t="s">
        <v>489</v>
      </c>
      <c r="C9" s="15"/>
      <c r="D9" s="15"/>
      <c r="E9" s="15"/>
      <c r="F9" s="16"/>
      <c r="G9" s="9" t="s">
        <v>432</v>
      </c>
      <c r="H9" s="14" t="s">
        <v>433</v>
      </c>
      <c r="I9" s="15"/>
      <c r="J9" s="15"/>
      <c r="K9" s="16"/>
    </row>
    <row r="10" ht="35" customHeight="1" spans="1:11">
      <c r="A10" s="17" t="s">
        <v>434</v>
      </c>
      <c r="B10" s="17" t="s">
        <v>435</v>
      </c>
      <c r="C10" s="9" t="s">
        <v>436</v>
      </c>
      <c r="D10" s="14" t="s">
        <v>489</v>
      </c>
      <c r="E10" s="15"/>
      <c r="F10" s="16"/>
      <c r="G10" s="17" t="s">
        <v>437</v>
      </c>
      <c r="H10" s="9" t="s">
        <v>438</v>
      </c>
      <c r="I10" s="14" t="s">
        <v>489</v>
      </c>
      <c r="J10" s="15"/>
      <c r="K10" s="16"/>
    </row>
    <row r="11" ht="35" customHeight="1" spans="1:11">
      <c r="A11" s="18"/>
      <c r="B11" s="18"/>
      <c r="C11" s="9" t="s">
        <v>439</v>
      </c>
      <c r="D11" s="14" t="s">
        <v>440</v>
      </c>
      <c r="E11" s="15"/>
      <c r="F11" s="16"/>
      <c r="G11" s="18"/>
      <c r="H11" s="9" t="s">
        <v>441</v>
      </c>
      <c r="I11" s="14" t="s">
        <v>440</v>
      </c>
      <c r="J11" s="15"/>
      <c r="K11" s="16"/>
    </row>
    <row r="12" ht="35" customHeight="1" spans="1:11">
      <c r="A12" s="18"/>
      <c r="B12" s="18"/>
      <c r="C12" s="9" t="s">
        <v>442</v>
      </c>
      <c r="D12" s="14" t="s">
        <v>440</v>
      </c>
      <c r="E12" s="15"/>
      <c r="F12" s="16"/>
      <c r="G12" s="18"/>
      <c r="H12" s="9" t="s">
        <v>443</v>
      </c>
      <c r="I12" s="14" t="s">
        <v>440</v>
      </c>
      <c r="J12" s="15"/>
      <c r="K12" s="16"/>
    </row>
    <row r="13" ht="35" customHeight="1" spans="1:11">
      <c r="A13" s="18"/>
      <c r="B13" s="18"/>
      <c r="C13" s="9" t="s">
        <v>444</v>
      </c>
      <c r="D13" s="14" t="s">
        <v>440</v>
      </c>
      <c r="E13" s="15"/>
      <c r="F13" s="16"/>
      <c r="G13" s="18"/>
      <c r="H13" s="9" t="s">
        <v>445</v>
      </c>
      <c r="I13" s="14" t="s">
        <v>440</v>
      </c>
      <c r="J13" s="15"/>
      <c r="K13" s="16"/>
    </row>
    <row r="14" ht="35" customHeight="1" spans="1:11">
      <c r="A14" s="18"/>
      <c r="B14" s="18"/>
      <c r="C14" s="9" t="s">
        <v>446</v>
      </c>
      <c r="D14" s="14" t="s">
        <v>440</v>
      </c>
      <c r="E14" s="15"/>
      <c r="F14" s="16"/>
      <c r="G14" s="18"/>
      <c r="H14" s="9" t="s">
        <v>447</v>
      </c>
      <c r="I14" s="14" t="s">
        <v>440</v>
      </c>
      <c r="J14" s="15"/>
      <c r="K14" s="16"/>
    </row>
    <row r="15" ht="35"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E5" sqref="E5"/>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ht="28" customHeight="1" spans="1:11">
      <c r="A3" s="4" t="s">
        <v>409</v>
      </c>
      <c r="B3" s="5" t="s">
        <v>410</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8" customHeight="1" spans="1:11">
      <c r="A5" s="10" t="s">
        <v>423</v>
      </c>
      <c r="B5" s="10">
        <v>1</v>
      </c>
      <c r="C5" s="10">
        <v>2</v>
      </c>
      <c r="D5" s="10">
        <v>3</v>
      </c>
      <c r="E5" s="10">
        <v>4</v>
      </c>
      <c r="F5" s="10">
        <v>5</v>
      </c>
      <c r="G5" s="10">
        <v>6</v>
      </c>
      <c r="H5" s="10">
        <v>7</v>
      </c>
      <c r="I5" s="10">
        <v>8</v>
      </c>
      <c r="J5" s="10">
        <v>9</v>
      </c>
      <c r="K5" s="10"/>
    </row>
    <row r="6" ht="28" customHeight="1" spans="1:11">
      <c r="A6" s="11" t="s">
        <v>490</v>
      </c>
      <c r="B6" s="12">
        <v>310</v>
      </c>
      <c r="C6" s="12">
        <v>0</v>
      </c>
      <c r="D6" s="12">
        <v>310</v>
      </c>
      <c r="E6" s="12">
        <v>0</v>
      </c>
      <c r="F6" s="12">
        <v>0</v>
      </c>
      <c r="G6" s="13">
        <v>0</v>
      </c>
      <c r="H6" s="12">
        <v>0</v>
      </c>
      <c r="I6" s="12">
        <v>0</v>
      </c>
      <c r="J6" s="12">
        <v>0</v>
      </c>
      <c r="K6" s="21"/>
    </row>
    <row r="7" ht="117" customHeight="1" spans="1:11">
      <c r="A7" s="9" t="s">
        <v>425</v>
      </c>
      <c r="B7" s="25" t="s">
        <v>306</v>
      </c>
      <c r="C7" s="26"/>
      <c r="D7" s="26"/>
      <c r="E7" s="26"/>
      <c r="F7" s="26"/>
      <c r="G7" s="26"/>
      <c r="H7" s="26"/>
      <c r="I7" s="26"/>
      <c r="J7" s="26"/>
      <c r="K7" s="27"/>
    </row>
    <row r="8" ht="36" customHeight="1" spans="1:11">
      <c r="A8" s="9" t="s">
        <v>426</v>
      </c>
      <c r="B8" s="14" t="s">
        <v>488</v>
      </c>
      <c r="C8" s="15"/>
      <c r="D8" s="15"/>
      <c r="E8" s="15"/>
      <c r="F8" s="16"/>
      <c r="G8" s="9" t="s">
        <v>428</v>
      </c>
      <c r="H8" s="14" t="s">
        <v>459</v>
      </c>
      <c r="I8" s="15"/>
      <c r="J8" s="15"/>
      <c r="K8" s="16"/>
    </row>
    <row r="9" ht="36" customHeight="1" spans="1:11">
      <c r="A9" s="9" t="s">
        <v>430</v>
      </c>
      <c r="B9" s="14" t="s">
        <v>489</v>
      </c>
      <c r="C9" s="15"/>
      <c r="D9" s="15"/>
      <c r="E9" s="15"/>
      <c r="F9" s="16"/>
      <c r="G9" s="9" t="s">
        <v>432</v>
      </c>
      <c r="H9" s="14" t="s">
        <v>433</v>
      </c>
      <c r="I9" s="15"/>
      <c r="J9" s="15"/>
      <c r="K9" s="16"/>
    </row>
    <row r="10" ht="36" customHeight="1" spans="1:11">
      <c r="A10" s="17" t="s">
        <v>434</v>
      </c>
      <c r="B10" s="17" t="s">
        <v>435</v>
      </c>
      <c r="C10" s="9" t="s">
        <v>436</v>
      </c>
      <c r="D10" s="14" t="s">
        <v>489</v>
      </c>
      <c r="E10" s="15"/>
      <c r="F10" s="16"/>
      <c r="G10" s="17" t="s">
        <v>437</v>
      </c>
      <c r="H10" s="9" t="s">
        <v>438</v>
      </c>
      <c r="I10" s="14" t="s">
        <v>491</v>
      </c>
      <c r="J10" s="15"/>
      <c r="K10" s="16"/>
    </row>
    <row r="11" ht="36" customHeight="1" spans="1:11">
      <c r="A11" s="18"/>
      <c r="B11" s="18"/>
      <c r="C11" s="9" t="s">
        <v>439</v>
      </c>
      <c r="D11" s="14" t="s">
        <v>440</v>
      </c>
      <c r="E11" s="15"/>
      <c r="F11" s="16"/>
      <c r="G11" s="18"/>
      <c r="H11" s="9" t="s">
        <v>441</v>
      </c>
      <c r="I11" s="14" t="s">
        <v>440</v>
      </c>
      <c r="J11" s="15"/>
      <c r="K11" s="16"/>
    </row>
    <row r="12" ht="36" customHeight="1" spans="1:11">
      <c r="A12" s="18"/>
      <c r="B12" s="18"/>
      <c r="C12" s="9" t="s">
        <v>442</v>
      </c>
      <c r="D12" s="14" t="s">
        <v>440</v>
      </c>
      <c r="E12" s="15"/>
      <c r="F12" s="16"/>
      <c r="G12" s="18"/>
      <c r="H12" s="9" t="s">
        <v>443</v>
      </c>
      <c r="I12" s="14" t="s">
        <v>440</v>
      </c>
      <c r="J12" s="15"/>
      <c r="K12" s="16"/>
    </row>
    <row r="13" ht="36" customHeight="1" spans="1:11">
      <c r="A13" s="18"/>
      <c r="B13" s="18"/>
      <c r="C13" s="9" t="s">
        <v>444</v>
      </c>
      <c r="D13" s="14" t="s">
        <v>440</v>
      </c>
      <c r="E13" s="15"/>
      <c r="F13" s="16"/>
      <c r="G13" s="18"/>
      <c r="H13" s="9" t="s">
        <v>445</v>
      </c>
      <c r="I13" s="14" t="s">
        <v>440</v>
      </c>
      <c r="J13" s="15"/>
      <c r="K13" s="16"/>
    </row>
    <row r="14" ht="36" customHeight="1" spans="1:11">
      <c r="A14" s="18"/>
      <c r="B14" s="18"/>
      <c r="C14" s="9" t="s">
        <v>446</v>
      </c>
      <c r="D14" s="14" t="s">
        <v>440</v>
      </c>
      <c r="E14" s="15"/>
      <c r="F14" s="16"/>
      <c r="G14" s="18"/>
      <c r="H14" s="9" t="s">
        <v>447</v>
      </c>
      <c r="I14" s="14" t="s">
        <v>440</v>
      </c>
      <c r="J14" s="15"/>
      <c r="K14" s="16"/>
    </row>
    <row r="15" ht="36"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B8" sqref="B8:F8"/>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492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30" customHeight="1" spans="1:11">
      <c r="A5" s="10" t="s">
        <v>423</v>
      </c>
      <c r="B5" s="10">
        <v>1</v>
      </c>
      <c r="C5" s="10">
        <v>2</v>
      </c>
      <c r="D5" s="10">
        <v>3</v>
      </c>
      <c r="E5" s="10">
        <v>4</v>
      </c>
      <c r="F5" s="10">
        <v>5</v>
      </c>
      <c r="G5" s="10">
        <v>6</v>
      </c>
      <c r="H5" s="10">
        <v>7</v>
      </c>
      <c r="I5" s="10">
        <v>8</v>
      </c>
      <c r="J5" s="10">
        <v>9</v>
      </c>
      <c r="K5" s="10"/>
    </row>
    <row r="6" ht="30" customHeight="1" spans="1:11">
      <c r="A6" s="11" t="s">
        <v>493</v>
      </c>
      <c r="B6" s="12">
        <v>492.37</v>
      </c>
      <c r="C6" s="12">
        <v>492.37</v>
      </c>
      <c r="D6" s="12">
        <v>0</v>
      </c>
      <c r="E6" s="12">
        <v>0</v>
      </c>
      <c r="F6" s="12">
        <v>0</v>
      </c>
      <c r="G6" s="13">
        <v>0</v>
      </c>
      <c r="H6" s="12">
        <v>0</v>
      </c>
      <c r="I6" s="12">
        <v>0</v>
      </c>
      <c r="J6" s="12">
        <v>0</v>
      </c>
      <c r="K6" s="21"/>
    </row>
    <row r="7" ht="73" customHeight="1" spans="1:11">
      <c r="A7" s="9" t="s">
        <v>425</v>
      </c>
      <c r="B7" s="14" t="s">
        <v>322</v>
      </c>
      <c r="C7" s="15"/>
      <c r="D7" s="15"/>
      <c r="E7" s="15"/>
      <c r="F7" s="15"/>
      <c r="G7" s="15"/>
      <c r="H7" s="15"/>
      <c r="I7" s="15"/>
      <c r="J7" s="15"/>
      <c r="K7" s="16"/>
    </row>
    <row r="8" ht="73" customHeight="1" spans="1:11">
      <c r="A8" s="9" t="s">
        <v>426</v>
      </c>
      <c r="B8" s="14" t="s">
        <v>494</v>
      </c>
      <c r="C8" s="15"/>
      <c r="D8" s="15"/>
      <c r="E8" s="15"/>
      <c r="F8" s="16"/>
      <c r="G8" s="9" t="s">
        <v>428</v>
      </c>
      <c r="H8" s="14" t="s">
        <v>495</v>
      </c>
      <c r="I8" s="15"/>
      <c r="J8" s="15"/>
      <c r="K8" s="16"/>
    </row>
    <row r="9" ht="106" customHeight="1" spans="1:11">
      <c r="A9" s="9" t="s">
        <v>430</v>
      </c>
      <c r="B9" s="14" t="s">
        <v>495</v>
      </c>
      <c r="C9" s="15"/>
      <c r="D9" s="15"/>
      <c r="E9" s="15"/>
      <c r="F9" s="16"/>
      <c r="G9" s="9" t="s">
        <v>432</v>
      </c>
      <c r="H9" s="14" t="s">
        <v>322</v>
      </c>
      <c r="I9" s="15"/>
      <c r="J9" s="15"/>
      <c r="K9" s="16"/>
    </row>
    <row r="10" ht="132" customHeight="1" spans="1:11">
      <c r="A10" s="17" t="s">
        <v>434</v>
      </c>
      <c r="B10" s="17" t="s">
        <v>435</v>
      </c>
      <c r="C10" s="9" t="s">
        <v>436</v>
      </c>
      <c r="D10" s="14" t="s">
        <v>322</v>
      </c>
      <c r="E10" s="15"/>
      <c r="F10" s="16"/>
      <c r="G10" s="17" t="s">
        <v>437</v>
      </c>
      <c r="H10" s="9" t="s">
        <v>438</v>
      </c>
      <c r="I10" s="14" t="s">
        <v>495</v>
      </c>
      <c r="J10" s="15"/>
      <c r="K10" s="16"/>
    </row>
    <row r="11" ht="28" customHeight="1" spans="1:11">
      <c r="A11" s="18"/>
      <c r="B11" s="18"/>
      <c r="C11" s="9" t="s">
        <v>439</v>
      </c>
      <c r="D11" s="14" t="s">
        <v>440</v>
      </c>
      <c r="E11" s="15"/>
      <c r="F11" s="16"/>
      <c r="G11" s="18"/>
      <c r="H11" s="9" t="s">
        <v>441</v>
      </c>
      <c r="I11" s="14" t="s">
        <v>440</v>
      </c>
      <c r="J11" s="15"/>
      <c r="K11" s="16"/>
    </row>
    <row r="12" ht="28" customHeight="1" spans="1:11">
      <c r="A12" s="18"/>
      <c r="B12" s="18"/>
      <c r="C12" s="9" t="s">
        <v>442</v>
      </c>
      <c r="D12" s="14" t="s">
        <v>440</v>
      </c>
      <c r="E12" s="15"/>
      <c r="F12" s="16"/>
      <c r="G12" s="18"/>
      <c r="H12" s="9" t="s">
        <v>443</v>
      </c>
      <c r="I12" s="14" t="s">
        <v>440</v>
      </c>
      <c r="J12" s="15"/>
      <c r="K12" s="16"/>
    </row>
    <row r="13" ht="28" customHeight="1" spans="1:11">
      <c r="A13" s="18"/>
      <c r="B13" s="18"/>
      <c r="C13" s="9" t="s">
        <v>444</v>
      </c>
      <c r="D13" s="14" t="s">
        <v>440</v>
      </c>
      <c r="E13" s="15"/>
      <c r="F13" s="16"/>
      <c r="G13" s="18"/>
      <c r="H13" s="9" t="s">
        <v>445</v>
      </c>
      <c r="I13" s="14" t="s">
        <v>440</v>
      </c>
      <c r="J13" s="15"/>
      <c r="K13" s="16"/>
    </row>
    <row r="14" ht="28" customHeight="1" spans="1:11">
      <c r="A14" s="18"/>
      <c r="B14" s="18"/>
      <c r="C14" s="9" t="s">
        <v>446</v>
      </c>
      <c r="D14" s="14" t="s">
        <v>440</v>
      </c>
      <c r="E14" s="15"/>
      <c r="F14" s="16"/>
      <c r="G14" s="18"/>
      <c r="H14" s="9" t="s">
        <v>447</v>
      </c>
      <c r="I14" s="14" t="s">
        <v>440</v>
      </c>
      <c r="J14" s="15"/>
      <c r="K14" s="16"/>
    </row>
    <row r="15" ht="28"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1" sqref="D11:F11"/>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492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4" customHeight="1" spans="1:11">
      <c r="A5" s="10" t="s">
        <v>423</v>
      </c>
      <c r="B5" s="10">
        <v>1</v>
      </c>
      <c r="C5" s="10">
        <v>2</v>
      </c>
      <c r="D5" s="10">
        <v>3</v>
      </c>
      <c r="E5" s="10">
        <v>4</v>
      </c>
      <c r="F5" s="10">
        <v>5</v>
      </c>
      <c r="G5" s="10">
        <v>6</v>
      </c>
      <c r="H5" s="10">
        <v>7</v>
      </c>
      <c r="I5" s="10">
        <v>8</v>
      </c>
      <c r="J5" s="10">
        <v>9</v>
      </c>
      <c r="K5" s="10"/>
    </row>
    <row r="6" ht="24" customHeight="1" spans="1:11">
      <c r="A6" s="11" t="s">
        <v>496</v>
      </c>
      <c r="B6" s="12">
        <v>9.5</v>
      </c>
      <c r="C6" s="12">
        <v>9.5</v>
      </c>
      <c r="D6" s="12">
        <v>0</v>
      </c>
      <c r="E6" s="12">
        <v>0</v>
      </c>
      <c r="F6" s="12">
        <v>0</v>
      </c>
      <c r="G6" s="13">
        <v>0</v>
      </c>
      <c r="H6" s="12">
        <v>0</v>
      </c>
      <c r="I6" s="12">
        <v>0</v>
      </c>
      <c r="J6" s="12">
        <v>0</v>
      </c>
      <c r="K6" s="21"/>
    </row>
    <row r="7" ht="56" customHeight="1" spans="1:11">
      <c r="A7" s="9" t="s">
        <v>425</v>
      </c>
      <c r="B7" s="14" t="s">
        <v>320</v>
      </c>
      <c r="C7" s="15"/>
      <c r="D7" s="15"/>
      <c r="E7" s="15"/>
      <c r="F7" s="15"/>
      <c r="G7" s="15"/>
      <c r="H7" s="15"/>
      <c r="I7" s="15"/>
      <c r="J7" s="15"/>
      <c r="K7" s="16"/>
    </row>
    <row r="8" ht="56" customHeight="1" spans="1:11">
      <c r="A8" s="9" t="s">
        <v>426</v>
      </c>
      <c r="B8" s="14" t="s">
        <v>494</v>
      </c>
      <c r="C8" s="15"/>
      <c r="D8" s="15"/>
      <c r="E8" s="15"/>
      <c r="F8" s="16"/>
      <c r="G8" s="9" t="s">
        <v>428</v>
      </c>
      <c r="H8" s="14" t="s">
        <v>495</v>
      </c>
      <c r="I8" s="15"/>
      <c r="J8" s="15"/>
      <c r="K8" s="16"/>
    </row>
    <row r="9" ht="56" customHeight="1" spans="1:11">
      <c r="A9" s="9" t="s">
        <v>430</v>
      </c>
      <c r="B9" s="14" t="s">
        <v>495</v>
      </c>
      <c r="C9" s="15"/>
      <c r="D9" s="15"/>
      <c r="E9" s="15"/>
      <c r="F9" s="16"/>
      <c r="G9" s="9" t="s">
        <v>432</v>
      </c>
      <c r="H9" s="14" t="s">
        <v>320</v>
      </c>
      <c r="I9" s="15"/>
      <c r="J9" s="15"/>
      <c r="K9" s="16"/>
    </row>
    <row r="10" ht="45" customHeight="1" spans="1:11">
      <c r="A10" s="17" t="s">
        <v>434</v>
      </c>
      <c r="B10" s="17" t="s">
        <v>435</v>
      </c>
      <c r="C10" s="9" t="s">
        <v>436</v>
      </c>
      <c r="D10" s="14" t="s">
        <v>320</v>
      </c>
      <c r="E10" s="15"/>
      <c r="F10" s="16"/>
      <c r="G10" s="17" t="s">
        <v>437</v>
      </c>
      <c r="H10" s="9" t="s">
        <v>438</v>
      </c>
      <c r="I10" s="14" t="s">
        <v>495</v>
      </c>
      <c r="J10" s="15"/>
      <c r="K10" s="16"/>
    </row>
    <row r="11" ht="45" customHeight="1" spans="1:11">
      <c r="A11" s="18"/>
      <c r="B11" s="18"/>
      <c r="C11" s="9" t="s">
        <v>439</v>
      </c>
      <c r="D11" s="14" t="s">
        <v>440</v>
      </c>
      <c r="E11" s="15"/>
      <c r="F11" s="16"/>
      <c r="G11" s="18"/>
      <c r="H11" s="9" t="s">
        <v>441</v>
      </c>
      <c r="I11" s="14" t="s">
        <v>440</v>
      </c>
      <c r="J11" s="15"/>
      <c r="K11" s="16"/>
    </row>
    <row r="12" ht="45" customHeight="1" spans="1:11">
      <c r="A12" s="18"/>
      <c r="B12" s="18"/>
      <c r="C12" s="9" t="s">
        <v>442</v>
      </c>
      <c r="D12" s="14" t="s">
        <v>440</v>
      </c>
      <c r="E12" s="15"/>
      <c r="F12" s="16"/>
      <c r="G12" s="18"/>
      <c r="H12" s="9" t="s">
        <v>443</v>
      </c>
      <c r="I12" s="14" t="s">
        <v>440</v>
      </c>
      <c r="J12" s="15"/>
      <c r="K12" s="16"/>
    </row>
    <row r="13" ht="45" customHeight="1" spans="1:11">
      <c r="A13" s="18"/>
      <c r="B13" s="18"/>
      <c r="C13" s="9" t="s">
        <v>444</v>
      </c>
      <c r="D13" s="14" t="s">
        <v>440</v>
      </c>
      <c r="E13" s="15"/>
      <c r="F13" s="16"/>
      <c r="G13" s="18"/>
      <c r="H13" s="9" t="s">
        <v>445</v>
      </c>
      <c r="I13" s="14" t="s">
        <v>440</v>
      </c>
      <c r="J13" s="15"/>
      <c r="K13" s="16"/>
    </row>
    <row r="14" ht="45" customHeight="1" spans="1:11">
      <c r="A14" s="18"/>
      <c r="B14" s="18"/>
      <c r="C14" s="9" t="s">
        <v>446</v>
      </c>
      <c r="D14" s="14" t="s">
        <v>440</v>
      </c>
      <c r="E14" s="15"/>
      <c r="F14" s="16"/>
      <c r="G14" s="18"/>
      <c r="H14" s="9" t="s">
        <v>447</v>
      </c>
      <c r="I14" s="14" t="s">
        <v>440</v>
      </c>
      <c r="J14" s="15"/>
      <c r="K14" s="16"/>
    </row>
    <row r="15" ht="45"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4" sqref="D14:F14"/>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497</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8" customHeight="1" spans="1:11">
      <c r="A5" s="10" t="s">
        <v>423</v>
      </c>
      <c r="B5" s="10">
        <v>1</v>
      </c>
      <c r="C5" s="10">
        <v>2</v>
      </c>
      <c r="D5" s="10">
        <v>3</v>
      </c>
      <c r="E5" s="10">
        <v>4</v>
      </c>
      <c r="F5" s="10">
        <v>5</v>
      </c>
      <c r="G5" s="10">
        <v>6</v>
      </c>
      <c r="H5" s="10">
        <v>7</v>
      </c>
      <c r="I5" s="10">
        <v>8</v>
      </c>
      <c r="J5" s="10">
        <v>9</v>
      </c>
      <c r="K5" s="10"/>
    </row>
    <row r="6" ht="28" customHeight="1" spans="1:11">
      <c r="A6" s="11" t="s">
        <v>498</v>
      </c>
      <c r="B6" s="12">
        <v>5</v>
      </c>
      <c r="C6" s="12">
        <v>5</v>
      </c>
      <c r="D6" s="12">
        <v>0</v>
      </c>
      <c r="E6" s="12">
        <v>0</v>
      </c>
      <c r="F6" s="12">
        <v>0</v>
      </c>
      <c r="G6" s="13">
        <v>0</v>
      </c>
      <c r="H6" s="12">
        <v>0</v>
      </c>
      <c r="I6" s="12">
        <v>0</v>
      </c>
      <c r="J6" s="12">
        <v>0</v>
      </c>
      <c r="K6" s="21"/>
    </row>
    <row r="7" ht="45" customHeight="1" spans="1:11">
      <c r="A7" s="9" t="s">
        <v>425</v>
      </c>
      <c r="B7" s="14" t="s">
        <v>499</v>
      </c>
      <c r="C7" s="15"/>
      <c r="D7" s="15"/>
      <c r="E7" s="15"/>
      <c r="F7" s="15"/>
      <c r="G7" s="15"/>
      <c r="H7" s="15"/>
      <c r="I7" s="15"/>
      <c r="J7" s="15"/>
      <c r="K7" s="16"/>
    </row>
    <row r="8" ht="45" customHeight="1" spans="1:11">
      <c r="A8" s="9" t="s">
        <v>426</v>
      </c>
      <c r="B8" s="14" t="s">
        <v>500</v>
      </c>
      <c r="C8" s="15"/>
      <c r="D8" s="15"/>
      <c r="E8" s="15"/>
      <c r="F8" s="16"/>
      <c r="G8" s="9" t="s">
        <v>428</v>
      </c>
      <c r="H8" s="14" t="s">
        <v>500</v>
      </c>
      <c r="I8" s="15"/>
      <c r="J8" s="15"/>
      <c r="K8" s="16"/>
    </row>
    <row r="9" ht="45" customHeight="1" spans="1:11">
      <c r="A9" s="9" t="s">
        <v>430</v>
      </c>
      <c r="B9" s="14" t="s">
        <v>500</v>
      </c>
      <c r="C9" s="15"/>
      <c r="D9" s="15"/>
      <c r="E9" s="15"/>
      <c r="F9" s="16"/>
      <c r="G9" s="9" t="s">
        <v>432</v>
      </c>
      <c r="H9" s="14" t="s">
        <v>501</v>
      </c>
      <c r="I9" s="15"/>
      <c r="J9" s="15"/>
      <c r="K9" s="16"/>
    </row>
    <row r="10" ht="39" customHeight="1" spans="1:11">
      <c r="A10" s="17" t="s">
        <v>434</v>
      </c>
      <c r="B10" s="17" t="s">
        <v>435</v>
      </c>
      <c r="C10" s="9" t="s">
        <v>436</v>
      </c>
      <c r="D10" s="14" t="s">
        <v>500</v>
      </c>
      <c r="E10" s="15"/>
      <c r="F10" s="16"/>
      <c r="G10" s="17" t="s">
        <v>437</v>
      </c>
      <c r="H10" s="9" t="s">
        <v>438</v>
      </c>
      <c r="I10" s="14" t="s">
        <v>500</v>
      </c>
      <c r="J10" s="15"/>
      <c r="K10" s="16"/>
    </row>
    <row r="11" ht="39" customHeight="1" spans="1:11">
      <c r="A11" s="18"/>
      <c r="B11" s="18"/>
      <c r="C11" s="9" t="s">
        <v>439</v>
      </c>
      <c r="D11" s="14" t="s">
        <v>440</v>
      </c>
      <c r="E11" s="15"/>
      <c r="F11" s="16"/>
      <c r="G11" s="18"/>
      <c r="H11" s="9" t="s">
        <v>441</v>
      </c>
      <c r="I11" s="14" t="s">
        <v>440</v>
      </c>
      <c r="J11" s="15"/>
      <c r="K11" s="16"/>
    </row>
    <row r="12" ht="39" customHeight="1" spans="1:11">
      <c r="A12" s="18"/>
      <c r="B12" s="18"/>
      <c r="C12" s="9" t="s">
        <v>442</v>
      </c>
      <c r="D12" s="14" t="s">
        <v>440</v>
      </c>
      <c r="E12" s="15"/>
      <c r="F12" s="16"/>
      <c r="G12" s="18"/>
      <c r="H12" s="9" t="s">
        <v>443</v>
      </c>
      <c r="I12" s="14" t="s">
        <v>440</v>
      </c>
      <c r="J12" s="15"/>
      <c r="K12" s="16"/>
    </row>
    <row r="13" ht="39" customHeight="1" spans="1:11">
      <c r="A13" s="18"/>
      <c r="B13" s="18"/>
      <c r="C13" s="9" t="s">
        <v>444</v>
      </c>
      <c r="D13" s="14" t="s">
        <v>440</v>
      </c>
      <c r="E13" s="15"/>
      <c r="F13" s="16"/>
      <c r="G13" s="18"/>
      <c r="H13" s="9" t="s">
        <v>445</v>
      </c>
      <c r="I13" s="14" t="s">
        <v>440</v>
      </c>
      <c r="J13" s="15"/>
      <c r="K13" s="16"/>
    </row>
    <row r="14" ht="39" customHeight="1" spans="1:11">
      <c r="A14" s="18"/>
      <c r="B14" s="18"/>
      <c r="C14" s="9" t="s">
        <v>446</v>
      </c>
      <c r="D14" s="14" t="s">
        <v>440</v>
      </c>
      <c r="E14" s="15"/>
      <c r="F14" s="16"/>
      <c r="G14" s="18"/>
      <c r="H14" s="9" t="s">
        <v>447</v>
      </c>
      <c r="I14" s="14" t="s">
        <v>440</v>
      </c>
      <c r="J14" s="15"/>
      <c r="K14" s="16"/>
    </row>
    <row r="15" ht="39"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B8" sqref="B8:F8"/>
    </sheetView>
  </sheetViews>
  <sheetFormatPr defaultColWidth="9" defaultRowHeight="14.25"/>
  <cols>
    <col min="1" max="1" width="16.875" style="1" customWidth="1"/>
    <col min="2" max="5" width="15.625" style="1" customWidth="1"/>
    <col min="6" max="6" width="14.25" style="1" customWidth="1"/>
    <col min="7" max="11" width="15.625" style="1" customWidth="1"/>
    <col min="12" max="16384" width="9" style="2"/>
  </cols>
  <sheetData>
    <row r="2" ht="31.5" spans="1:11">
      <c r="A2" s="3" t="s">
        <v>408</v>
      </c>
      <c r="B2" s="3"/>
      <c r="C2" s="3"/>
      <c r="D2" s="3"/>
      <c r="E2" s="3"/>
      <c r="F2" s="3"/>
      <c r="G2" s="3"/>
      <c r="H2" s="3"/>
      <c r="I2" s="3"/>
      <c r="J2" s="3"/>
      <c r="K2" s="3"/>
    </row>
    <row r="3" spans="1:11">
      <c r="A3" s="4" t="s">
        <v>409</v>
      </c>
      <c r="B3" s="5" t="s">
        <v>502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8" customHeight="1" spans="1:11">
      <c r="A5" s="10" t="s">
        <v>423</v>
      </c>
      <c r="B5" s="10">
        <v>1</v>
      </c>
      <c r="C5" s="10">
        <v>2</v>
      </c>
      <c r="D5" s="10">
        <v>3</v>
      </c>
      <c r="E5" s="10">
        <v>4</v>
      </c>
      <c r="F5" s="10">
        <v>5</v>
      </c>
      <c r="G5" s="10">
        <v>6</v>
      </c>
      <c r="H5" s="10">
        <v>7</v>
      </c>
      <c r="I5" s="10">
        <v>8</v>
      </c>
      <c r="J5" s="10">
        <v>9</v>
      </c>
      <c r="K5" s="10"/>
    </row>
    <row r="6" ht="28" customHeight="1" spans="1:11">
      <c r="A6" s="11" t="s">
        <v>503</v>
      </c>
      <c r="B6" s="12">
        <v>1240.2</v>
      </c>
      <c r="C6" s="12">
        <v>1240.2</v>
      </c>
      <c r="D6" s="12">
        <v>0</v>
      </c>
      <c r="E6" s="12">
        <v>0</v>
      </c>
      <c r="F6" s="12">
        <v>0</v>
      </c>
      <c r="G6" s="13">
        <v>0</v>
      </c>
      <c r="H6" s="12">
        <v>0</v>
      </c>
      <c r="I6" s="12">
        <v>0</v>
      </c>
      <c r="J6" s="12">
        <v>0</v>
      </c>
      <c r="K6" s="21"/>
    </row>
    <row r="7" ht="136" customHeight="1" spans="1:11">
      <c r="A7" s="9" t="s">
        <v>425</v>
      </c>
      <c r="B7" s="22" t="s">
        <v>504</v>
      </c>
      <c r="C7" s="23"/>
      <c r="D7" s="23"/>
      <c r="E7" s="23"/>
      <c r="F7" s="23"/>
      <c r="G7" s="23"/>
      <c r="H7" s="23"/>
      <c r="I7" s="23"/>
      <c r="J7" s="23"/>
      <c r="K7" s="24"/>
    </row>
    <row r="8" ht="311" customHeight="1" spans="1:11">
      <c r="A8" s="9" t="s">
        <v>426</v>
      </c>
      <c r="B8" s="14" t="s">
        <v>505</v>
      </c>
      <c r="C8" s="15"/>
      <c r="D8" s="15"/>
      <c r="E8" s="15"/>
      <c r="F8" s="16"/>
      <c r="G8" s="9" t="s">
        <v>428</v>
      </c>
      <c r="H8" s="22" t="s">
        <v>506</v>
      </c>
      <c r="I8" s="23"/>
      <c r="J8" s="23"/>
      <c r="K8" s="24"/>
    </row>
    <row r="9" ht="79" customHeight="1" spans="1:11">
      <c r="A9" s="9" t="s">
        <v>430</v>
      </c>
      <c r="B9" s="14" t="s">
        <v>507</v>
      </c>
      <c r="C9" s="15"/>
      <c r="D9" s="15"/>
      <c r="E9" s="15"/>
      <c r="F9" s="16"/>
      <c r="G9" s="9" t="s">
        <v>432</v>
      </c>
      <c r="H9" s="14" t="s">
        <v>507</v>
      </c>
      <c r="I9" s="15"/>
      <c r="J9" s="15"/>
      <c r="K9" s="16"/>
    </row>
    <row r="10" ht="87" customHeight="1" spans="1:11">
      <c r="A10" s="17" t="s">
        <v>434</v>
      </c>
      <c r="B10" s="17" t="s">
        <v>435</v>
      </c>
      <c r="C10" s="9" t="s">
        <v>436</v>
      </c>
      <c r="D10" s="14" t="s">
        <v>507</v>
      </c>
      <c r="E10" s="15"/>
      <c r="F10" s="16"/>
      <c r="G10" s="17" t="s">
        <v>437</v>
      </c>
      <c r="H10" s="9" t="s">
        <v>438</v>
      </c>
      <c r="I10" s="14" t="s">
        <v>507</v>
      </c>
      <c r="J10" s="15"/>
      <c r="K10" s="16"/>
    </row>
    <row r="11" ht="92" customHeight="1" spans="1:11">
      <c r="A11" s="18"/>
      <c r="B11" s="18"/>
      <c r="C11" s="9" t="s">
        <v>439</v>
      </c>
      <c r="D11" s="14" t="s">
        <v>507</v>
      </c>
      <c r="E11" s="15"/>
      <c r="F11" s="16"/>
      <c r="G11" s="18"/>
      <c r="H11" s="9" t="s">
        <v>441</v>
      </c>
      <c r="I11" s="14" t="s">
        <v>440</v>
      </c>
      <c r="J11" s="15"/>
      <c r="K11" s="16"/>
    </row>
    <row r="12" ht="27" customHeight="1" spans="1:11">
      <c r="A12" s="18"/>
      <c r="B12" s="18"/>
      <c r="C12" s="9" t="s">
        <v>442</v>
      </c>
      <c r="D12" s="14" t="s">
        <v>440</v>
      </c>
      <c r="E12" s="15"/>
      <c r="F12" s="16"/>
      <c r="G12" s="18"/>
      <c r="H12" s="9" t="s">
        <v>443</v>
      </c>
      <c r="I12" s="14" t="s">
        <v>440</v>
      </c>
      <c r="J12" s="15"/>
      <c r="K12" s="16"/>
    </row>
    <row r="13" ht="27" customHeight="1" spans="1:11">
      <c r="A13" s="18"/>
      <c r="B13" s="18"/>
      <c r="C13" s="9" t="s">
        <v>444</v>
      </c>
      <c r="D13" s="14" t="s">
        <v>440</v>
      </c>
      <c r="E13" s="15"/>
      <c r="F13" s="16"/>
      <c r="G13" s="18"/>
      <c r="H13" s="9" t="s">
        <v>445</v>
      </c>
      <c r="I13" s="14" t="s">
        <v>440</v>
      </c>
      <c r="J13" s="15"/>
      <c r="K13" s="16"/>
    </row>
    <row r="14" ht="27" customHeight="1" spans="1:11">
      <c r="A14" s="18"/>
      <c r="B14" s="18"/>
      <c r="C14" s="9" t="s">
        <v>446</v>
      </c>
      <c r="D14" s="14" t="s">
        <v>440</v>
      </c>
      <c r="E14" s="15"/>
      <c r="F14" s="16"/>
      <c r="G14" s="18"/>
      <c r="H14" s="9" t="s">
        <v>447</v>
      </c>
      <c r="I14" s="14" t="s">
        <v>440</v>
      </c>
      <c r="J14" s="15"/>
      <c r="K14" s="16"/>
    </row>
    <row r="15" ht="27"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1"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F25" sqref="F25"/>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502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7" customHeight="1" spans="1:11">
      <c r="A5" s="10" t="s">
        <v>423</v>
      </c>
      <c r="B5" s="10">
        <v>1</v>
      </c>
      <c r="C5" s="10">
        <v>2</v>
      </c>
      <c r="D5" s="10">
        <v>3</v>
      </c>
      <c r="E5" s="10">
        <v>4</v>
      </c>
      <c r="F5" s="10">
        <v>5</v>
      </c>
      <c r="G5" s="10">
        <v>6</v>
      </c>
      <c r="H5" s="10">
        <v>7</v>
      </c>
      <c r="I5" s="10">
        <v>8</v>
      </c>
      <c r="J5" s="10">
        <v>9</v>
      </c>
      <c r="K5" s="10"/>
    </row>
    <row r="6" ht="27" customHeight="1" spans="1:11">
      <c r="A6" s="11" t="s">
        <v>508</v>
      </c>
      <c r="B6" s="12">
        <v>100</v>
      </c>
      <c r="C6" s="12">
        <v>100</v>
      </c>
      <c r="D6" s="12">
        <v>0</v>
      </c>
      <c r="E6" s="12">
        <v>0</v>
      </c>
      <c r="F6" s="12">
        <v>0</v>
      </c>
      <c r="G6" s="13">
        <v>0</v>
      </c>
      <c r="H6" s="12">
        <v>0</v>
      </c>
      <c r="I6" s="12">
        <v>0</v>
      </c>
      <c r="J6" s="12">
        <v>0</v>
      </c>
      <c r="K6" s="21"/>
    </row>
    <row r="7" ht="103" customHeight="1" spans="1:11">
      <c r="A7" s="9" t="s">
        <v>425</v>
      </c>
      <c r="B7" s="22" t="s">
        <v>509</v>
      </c>
      <c r="C7" s="23"/>
      <c r="D7" s="23"/>
      <c r="E7" s="23"/>
      <c r="F7" s="23"/>
      <c r="G7" s="23"/>
      <c r="H7" s="23"/>
      <c r="I7" s="23"/>
      <c r="J7" s="23"/>
      <c r="K7" s="24"/>
    </row>
    <row r="8" ht="213" customHeight="1" spans="1:11">
      <c r="A8" s="9" t="s">
        <v>426</v>
      </c>
      <c r="B8" s="14" t="s">
        <v>510</v>
      </c>
      <c r="C8" s="15"/>
      <c r="D8" s="15"/>
      <c r="E8" s="15"/>
      <c r="F8" s="16"/>
      <c r="G8" s="9" t="s">
        <v>428</v>
      </c>
      <c r="H8" s="22" t="s">
        <v>509</v>
      </c>
      <c r="I8" s="23"/>
      <c r="J8" s="23"/>
      <c r="K8" s="24"/>
    </row>
    <row r="9" ht="176" customHeight="1" spans="1:11">
      <c r="A9" s="9" t="s">
        <v>430</v>
      </c>
      <c r="B9" s="14" t="s">
        <v>511</v>
      </c>
      <c r="C9" s="15"/>
      <c r="D9" s="15"/>
      <c r="E9" s="15"/>
      <c r="F9" s="16"/>
      <c r="G9" s="9" t="s">
        <v>432</v>
      </c>
      <c r="H9" s="22" t="s">
        <v>509</v>
      </c>
      <c r="I9" s="23"/>
      <c r="J9" s="23"/>
      <c r="K9" s="24"/>
    </row>
    <row r="10" ht="41" customHeight="1" spans="1:11">
      <c r="A10" s="17" t="s">
        <v>434</v>
      </c>
      <c r="B10" s="17" t="s">
        <v>435</v>
      </c>
      <c r="C10" s="9" t="s">
        <v>436</v>
      </c>
      <c r="D10" s="14" t="s">
        <v>511</v>
      </c>
      <c r="E10" s="15"/>
      <c r="F10" s="16"/>
      <c r="G10" s="17" t="s">
        <v>437</v>
      </c>
      <c r="H10" s="9" t="s">
        <v>438</v>
      </c>
      <c r="I10" s="14" t="s">
        <v>511</v>
      </c>
      <c r="J10" s="15"/>
      <c r="K10" s="16"/>
    </row>
    <row r="11" ht="24" customHeight="1" spans="1:11">
      <c r="A11" s="18"/>
      <c r="B11" s="18"/>
      <c r="C11" s="9" t="s">
        <v>439</v>
      </c>
      <c r="D11" s="14" t="s">
        <v>440</v>
      </c>
      <c r="E11" s="15"/>
      <c r="F11" s="16"/>
      <c r="G11" s="18"/>
      <c r="H11" s="9" t="s">
        <v>441</v>
      </c>
      <c r="I11" s="14" t="s">
        <v>440</v>
      </c>
      <c r="J11" s="15"/>
      <c r="K11" s="16"/>
    </row>
    <row r="12" ht="24" customHeight="1" spans="1:11">
      <c r="A12" s="18"/>
      <c r="B12" s="18"/>
      <c r="C12" s="9" t="s">
        <v>442</v>
      </c>
      <c r="D12" s="14" t="s">
        <v>440</v>
      </c>
      <c r="E12" s="15"/>
      <c r="F12" s="16"/>
      <c r="G12" s="18"/>
      <c r="H12" s="9" t="s">
        <v>443</v>
      </c>
      <c r="I12" s="14" t="s">
        <v>440</v>
      </c>
      <c r="J12" s="15"/>
      <c r="K12" s="16"/>
    </row>
    <row r="13" ht="24" customHeight="1" spans="1:11">
      <c r="A13" s="18"/>
      <c r="B13" s="18"/>
      <c r="C13" s="9" t="s">
        <v>444</v>
      </c>
      <c r="D13" s="14" t="s">
        <v>440</v>
      </c>
      <c r="E13" s="15"/>
      <c r="F13" s="16"/>
      <c r="G13" s="18"/>
      <c r="H13" s="9" t="s">
        <v>445</v>
      </c>
      <c r="I13" s="14" t="s">
        <v>440</v>
      </c>
      <c r="J13" s="15"/>
      <c r="K13" s="16"/>
    </row>
    <row r="14" ht="24" customHeight="1" spans="1:11">
      <c r="A14" s="18"/>
      <c r="B14" s="18"/>
      <c r="C14" s="9" t="s">
        <v>446</v>
      </c>
      <c r="D14" s="14" t="s">
        <v>440</v>
      </c>
      <c r="E14" s="15"/>
      <c r="F14" s="16"/>
      <c r="G14" s="18"/>
      <c r="H14" s="9" t="s">
        <v>447</v>
      </c>
      <c r="I14" s="14" t="s">
        <v>440</v>
      </c>
      <c r="J14" s="15"/>
      <c r="K14" s="16"/>
    </row>
    <row r="15" ht="24"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F22" sqref="F22"/>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502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4" customHeight="1" spans="1:11">
      <c r="A5" s="10" t="s">
        <v>423</v>
      </c>
      <c r="B5" s="10">
        <v>1</v>
      </c>
      <c r="C5" s="10">
        <v>2</v>
      </c>
      <c r="D5" s="10">
        <v>3</v>
      </c>
      <c r="E5" s="10">
        <v>4</v>
      </c>
      <c r="F5" s="10">
        <v>5</v>
      </c>
      <c r="G5" s="10">
        <v>6</v>
      </c>
      <c r="H5" s="10">
        <v>7</v>
      </c>
      <c r="I5" s="10">
        <v>8</v>
      </c>
      <c r="J5" s="10">
        <v>9</v>
      </c>
      <c r="K5" s="10"/>
    </row>
    <row r="6" ht="24" customHeight="1" spans="1:11">
      <c r="A6" s="11" t="s">
        <v>512</v>
      </c>
      <c r="B6" s="12">
        <v>186.82</v>
      </c>
      <c r="C6" s="12">
        <v>186.82</v>
      </c>
      <c r="D6" s="12">
        <v>0</v>
      </c>
      <c r="E6" s="12">
        <v>0</v>
      </c>
      <c r="F6" s="12">
        <v>0</v>
      </c>
      <c r="G6" s="13">
        <v>0</v>
      </c>
      <c r="H6" s="12">
        <v>0</v>
      </c>
      <c r="I6" s="12">
        <v>0</v>
      </c>
      <c r="J6" s="12">
        <v>0</v>
      </c>
      <c r="K6" s="21"/>
    </row>
    <row r="7" ht="165" customHeight="1" spans="1:11">
      <c r="A7" s="9" t="s">
        <v>425</v>
      </c>
      <c r="B7" s="22" t="s">
        <v>513</v>
      </c>
      <c r="C7" s="23"/>
      <c r="D7" s="23"/>
      <c r="E7" s="23"/>
      <c r="F7" s="23"/>
      <c r="G7" s="23"/>
      <c r="H7" s="23"/>
      <c r="I7" s="23"/>
      <c r="J7" s="23"/>
      <c r="K7" s="24"/>
    </row>
    <row r="8" ht="379" customHeight="1" spans="1:11">
      <c r="A8" s="9" t="s">
        <v>426</v>
      </c>
      <c r="B8" s="14" t="s">
        <v>514</v>
      </c>
      <c r="C8" s="15"/>
      <c r="D8" s="15"/>
      <c r="E8" s="15"/>
      <c r="F8" s="16"/>
      <c r="G8" s="9" t="s">
        <v>428</v>
      </c>
      <c r="H8" s="22" t="s">
        <v>513</v>
      </c>
      <c r="I8" s="23"/>
      <c r="J8" s="23"/>
      <c r="K8" s="24"/>
    </row>
    <row r="9" ht="93" customHeight="1" spans="1:11">
      <c r="A9" s="9" t="s">
        <v>430</v>
      </c>
      <c r="B9" s="14" t="s">
        <v>515</v>
      </c>
      <c r="C9" s="15"/>
      <c r="D9" s="15"/>
      <c r="E9" s="15"/>
      <c r="F9" s="16"/>
      <c r="G9" s="9" t="s">
        <v>432</v>
      </c>
      <c r="H9" s="14" t="s">
        <v>516</v>
      </c>
      <c r="I9" s="15"/>
      <c r="J9" s="15"/>
      <c r="K9" s="16"/>
    </row>
    <row r="10" ht="89" customHeight="1" spans="1:11">
      <c r="A10" s="17" t="s">
        <v>434</v>
      </c>
      <c r="B10" s="17" t="s">
        <v>435</v>
      </c>
      <c r="C10" s="9" t="s">
        <v>436</v>
      </c>
      <c r="D10" s="14" t="s">
        <v>516</v>
      </c>
      <c r="E10" s="15"/>
      <c r="F10" s="16"/>
      <c r="G10" s="17" t="s">
        <v>437</v>
      </c>
      <c r="H10" s="9" t="s">
        <v>438</v>
      </c>
      <c r="I10" s="14" t="s">
        <v>516</v>
      </c>
      <c r="J10" s="15"/>
      <c r="K10" s="16"/>
    </row>
    <row r="11" ht="30" customHeight="1" spans="1:11">
      <c r="A11" s="18"/>
      <c r="B11" s="18"/>
      <c r="C11" s="9" t="s">
        <v>439</v>
      </c>
      <c r="D11" s="14" t="s">
        <v>440</v>
      </c>
      <c r="E11" s="15"/>
      <c r="F11" s="16"/>
      <c r="G11" s="18"/>
      <c r="H11" s="9" t="s">
        <v>441</v>
      </c>
      <c r="I11" s="14" t="s">
        <v>440</v>
      </c>
      <c r="J11" s="15"/>
      <c r="K11" s="16"/>
    </row>
    <row r="12" ht="30" customHeight="1" spans="1:11">
      <c r="A12" s="18"/>
      <c r="B12" s="18"/>
      <c r="C12" s="9" t="s">
        <v>442</v>
      </c>
      <c r="D12" s="14" t="s">
        <v>440</v>
      </c>
      <c r="E12" s="15"/>
      <c r="F12" s="16"/>
      <c r="G12" s="18"/>
      <c r="H12" s="9" t="s">
        <v>443</v>
      </c>
      <c r="I12" s="14" t="s">
        <v>440</v>
      </c>
      <c r="J12" s="15"/>
      <c r="K12" s="16"/>
    </row>
    <row r="13" ht="30" customHeight="1" spans="1:11">
      <c r="A13" s="18"/>
      <c r="B13" s="18"/>
      <c r="C13" s="9" t="s">
        <v>444</v>
      </c>
      <c r="D13" s="14" t="s">
        <v>440</v>
      </c>
      <c r="E13" s="15"/>
      <c r="F13" s="16"/>
      <c r="G13" s="18"/>
      <c r="H13" s="9" t="s">
        <v>445</v>
      </c>
      <c r="I13" s="14" t="s">
        <v>440</v>
      </c>
      <c r="J13" s="15"/>
      <c r="K13" s="16"/>
    </row>
    <row r="14" ht="30" customHeight="1" spans="1:11">
      <c r="A14" s="18"/>
      <c r="B14" s="18"/>
      <c r="C14" s="9" t="s">
        <v>446</v>
      </c>
      <c r="D14" s="14" t="s">
        <v>440</v>
      </c>
      <c r="E14" s="15"/>
      <c r="F14" s="16"/>
      <c r="G14" s="18"/>
      <c r="H14" s="9" t="s">
        <v>447</v>
      </c>
      <c r="I14" s="14" t="s">
        <v>440</v>
      </c>
      <c r="J14" s="15"/>
      <c r="K14" s="16"/>
    </row>
    <row r="15" ht="30"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E25" sqref="E25"/>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502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31" customHeight="1" spans="1:11">
      <c r="A5" s="10" t="s">
        <v>423</v>
      </c>
      <c r="B5" s="10">
        <v>1</v>
      </c>
      <c r="C5" s="10">
        <v>2</v>
      </c>
      <c r="D5" s="10">
        <v>3</v>
      </c>
      <c r="E5" s="10">
        <v>4</v>
      </c>
      <c r="F5" s="10">
        <v>5</v>
      </c>
      <c r="G5" s="10">
        <v>6</v>
      </c>
      <c r="H5" s="10">
        <v>7</v>
      </c>
      <c r="I5" s="10">
        <v>8</v>
      </c>
      <c r="J5" s="10">
        <v>9</v>
      </c>
      <c r="K5" s="10"/>
    </row>
    <row r="6" ht="31" customHeight="1" spans="1:11">
      <c r="A6" s="11" t="s">
        <v>517</v>
      </c>
      <c r="B6" s="12">
        <v>5.4</v>
      </c>
      <c r="C6" s="12">
        <v>5.4</v>
      </c>
      <c r="D6" s="12">
        <v>0</v>
      </c>
      <c r="E6" s="12">
        <v>0</v>
      </c>
      <c r="F6" s="12">
        <v>0</v>
      </c>
      <c r="G6" s="13">
        <v>0</v>
      </c>
      <c r="H6" s="12">
        <v>0</v>
      </c>
      <c r="I6" s="12">
        <v>0</v>
      </c>
      <c r="J6" s="12">
        <v>0</v>
      </c>
      <c r="K6" s="21"/>
    </row>
    <row r="7" ht="73" customHeight="1" spans="1:11">
      <c r="A7" s="9" t="s">
        <v>425</v>
      </c>
      <c r="B7" s="14" t="s">
        <v>518</v>
      </c>
      <c r="C7" s="15"/>
      <c r="D7" s="15"/>
      <c r="E7" s="15"/>
      <c r="F7" s="15"/>
      <c r="G7" s="15"/>
      <c r="H7" s="15"/>
      <c r="I7" s="15"/>
      <c r="J7" s="15"/>
      <c r="K7" s="16"/>
    </row>
    <row r="8" ht="73" customHeight="1" spans="1:11">
      <c r="A8" s="9" t="s">
        <v>426</v>
      </c>
      <c r="B8" s="14" t="s">
        <v>519</v>
      </c>
      <c r="C8" s="15"/>
      <c r="D8" s="15"/>
      <c r="E8" s="15"/>
      <c r="F8" s="16"/>
      <c r="G8" s="9" t="s">
        <v>428</v>
      </c>
      <c r="H8" s="14" t="s">
        <v>518</v>
      </c>
      <c r="I8" s="15"/>
      <c r="J8" s="15"/>
      <c r="K8" s="16"/>
    </row>
    <row r="9" ht="73" customHeight="1" spans="1:11">
      <c r="A9" s="9" t="s">
        <v>430</v>
      </c>
      <c r="B9" s="14" t="s">
        <v>520</v>
      </c>
      <c r="C9" s="15"/>
      <c r="D9" s="15"/>
      <c r="E9" s="15"/>
      <c r="F9" s="16"/>
      <c r="G9" s="9" t="s">
        <v>432</v>
      </c>
      <c r="H9" s="14" t="s">
        <v>518</v>
      </c>
      <c r="I9" s="15"/>
      <c r="J9" s="15"/>
      <c r="K9" s="16"/>
    </row>
    <row r="10" ht="35" customHeight="1" spans="1:11">
      <c r="A10" s="17" t="s">
        <v>434</v>
      </c>
      <c r="B10" s="17" t="s">
        <v>435</v>
      </c>
      <c r="C10" s="9" t="s">
        <v>436</v>
      </c>
      <c r="D10" s="14" t="s">
        <v>520</v>
      </c>
      <c r="E10" s="15"/>
      <c r="F10" s="16"/>
      <c r="G10" s="17" t="s">
        <v>437</v>
      </c>
      <c r="H10" s="9" t="s">
        <v>438</v>
      </c>
      <c r="I10" s="14" t="s">
        <v>520</v>
      </c>
      <c r="J10" s="15"/>
      <c r="K10" s="16"/>
    </row>
    <row r="11" ht="35" customHeight="1" spans="1:11">
      <c r="A11" s="18"/>
      <c r="B11" s="18"/>
      <c r="C11" s="9" t="s">
        <v>439</v>
      </c>
      <c r="D11" s="14" t="s">
        <v>440</v>
      </c>
      <c r="E11" s="15"/>
      <c r="F11" s="16"/>
      <c r="G11" s="18"/>
      <c r="H11" s="9" t="s">
        <v>441</v>
      </c>
      <c r="I11" s="14" t="s">
        <v>440</v>
      </c>
      <c r="J11" s="15"/>
      <c r="K11" s="16"/>
    </row>
    <row r="12" ht="35" customHeight="1" spans="1:11">
      <c r="A12" s="18"/>
      <c r="B12" s="18"/>
      <c r="C12" s="9" t="s">
        <v>442</v>
      </c>
      <c r="D12" s="14" t="s">
        <v>440</v>
      </c>
      <c r="E12" s="15"/>
      <c r="F12" s="16"/>
      <c r="G12" s="18"/>
      <c r="H12" s="9" t="s">
        <v>443</v>
      </c>
      <c r="I12" s="14" t="s">
        <v>440</v>
      </c>
      <c r="J12" s="15"/>
      <c r="K12" s="16"/>
    </row>
    <row r="13" ht="35" customHeight="1" spans="1:11">
      <c r="A13" s="18"/>
      <c r="B13" s="18"/>
      <c r="C13" s="9" t="s">
        <v>444</v>
      </c>
      <c r="D13" s="14" t="s">
        <v>440</v>
      </c>
      <c r="E13" s="15"/>
      <c r="F13" s="16"/>
      <c r="G13" s="18"/>
      <c r="H13" s="9" t="s">
        <v>445</v>
      </c>
      <c r="I13" s="14" t="s">
        <v>440</v>
      </c>
      <c r="J13" s="15"/>
      <c r="K13" s="16"/>
    </row>
    <row r="14" ht="35" customHeight="1" spans="1:11">
      <c r="A14" s="18"/>
      <c r="B14" s="18"/>
      <c r="C14" s="9" t="s">
        <v>446</v>
      </c>
      <c r="D14" s="14" t="s">
        <v>440</v>
      </c>
      <c r="E14" s="15"/>
      <c r="F14" s="16"/>
      <c r="G14" s="18"/>
      <c r="H14" s="9" t="s">
        <v>447</v>
      </c>
      <c r="I14" s="14" t="s">
        <v>440</v>
      </c>
      <c r="J14" s="15"/>
      <c r="K14" s="16"/>
    </row>
    <row r="15" ht="35"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4" sqref="D14:F14"/>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31" customHeight="1" spans="1:11">
      <c r="A5" s="10" t="s">
        <v>423</v>
      </c>
      <c r="B5" s="10">
        <v>1</v>
      </c>
      <c r="C5" s="10">
        <v>2</v>
      </c>
      <c r="D5" s="10">
        <v>3</v>
      </c>
      <c r="E5" s="10">
        <v>4</v>
      </c>
      <c r="F5" s="10">
        <v>5</v>
      </c>
      <c r="G5" s="10">
        <v>6</v>
      </c>
      <c r="H5" s="10">
        <v>7</v>
      </c>
      <c r="I5" s="10">
        <v>8</v>
      </c>
      <c r="J5" s="10">
        <v>9</v>
      </c>
      <c r="K5" s="10"/>
    </row>
    <row r="6" ht="31" customHeight="1" spans="1:11">
      <c r="A6" s="11" t="s">
        <v>521</v>
      </c>
      <c r="B6" s="12">
        <v>2891</v>
      </c>
      <c r="C6" s="12">
        <v>2891</v>
      </c>
      <c r="D6" s="12">
        <v>0</v>
      </c>
      <c r="E6" s="12">
        <v>0</v>
      </c>
      <c r="F6" s="12">
        <v>0</v>
      </c>
      <c r="G6" s="13">
        <v>0</v>
      </c>
      <c r="H6" s="12">
        <v>0</v>
      </c>
      <c r="I6" s="12">
        <v>0</v>
      </c>
      <c r="J6" s="12">
        <v>0</v>
      </c>
      <c r="K6" s="21"/>
    </row>
    <row r="7" ht="54" customHeight="1" spans="1:11">
      <c r="A7" s="9" t="s">
        <v>425</v>
      </c>
      <c r="B7" s="14" t="s">
        <v>522</v>
      </c>
      <c r="C7" s="15"/>
      <c r="D7" s="15"/>
      <c r="E7" s="15"/>
      <c r="F7" s="15"/>
      <c r="G7" s="15"/>
      <c r="H7" s="15"/>
      <c r="I7" s="15"/>
      <c r="J7" s="15"/>
      <c r="K7" s="16"/>
    </row>
    <row r="8" ht="54" customHeight="1" spans="1:11">
      <c r="A8" s="9" t="s">
        <v>426</v>
      </c>
      <c r="B8" s="14" t="s">
        <v>523</v>
      </c>
      <c r="C8" s="15"/>
      <c r="D8" s="15"/>
      <c r="E8" s="15"/>
      <c r="F8" s="16"/>
      <c r="G8" s="9" t="s">
        <v>428</v>
      </c>
      <c r="H8" s="14" t="s">
        <v>289</v>
      </c>
      <c r="I8" s="15"/>
      <c r="J8" s="15"/>
      <c r="K8" s="16"/>
    </row>
    <row r="9" ht="54" customHeight="1" spans="1:11">
      <c r="A9" s="9" t="s">
        <v>430</v>
      </c>
      <c r="B9" s="14" t="s">
        <v>124</v>
      </c>
      <c r="C9" s="15"/>
      <c r="D9" s="15"/>
      <c r="E9" s="15"/>
      <c r="F9" s="16"/>
      <c r="G9" s="9" t="s">
        <v>432</v>
      </c>
      <c r="H9" s="14" t="s">
        <v>524</v>
      </c>
      <c r="I9" s="15"/>
      <c r="J9" s="15"/>
      <c r="K9" s="16"/>
    </row>
    <row r="10" ht="45" customHeight="1" spans="1:11">
      <c r="A10" s="17" t="s">
        <v>434</v>
      </c>
      <c r="B10" s="17" t="s">
        <v>435</v>
      </c>
      <c r="C10" s="9" t="s">
        <v>436</v>
      </c>
      <c r="D10" s="14" t="s">
        <v>525</v>
      </c>
      <c r="E10" s="15"/>
      <c r="F10" s="16"/>
      <c r="G10" s="17" t="s">
        <v>437</v>
      </c>
      <c r="H10" s="9" t="s">
        <v>438</v>
      </c>
      <c r="I10" s="14" t="s">
        <v>526</v>
      </c>
      <c r="J10" s="15"/>
      <c r="K10" s="16"/>
    </row>
    <row r="11" ht="45" customHeight="1" spans="1:11">
      <c r="A11" s="18"/>
      <c r="B11" s="18"/>
      <c r="C11" s="9" t="s">
        <v>439</v>
      </c>
      <c r="D11" s="14" t="s">
        <v>527</v>
      </c>
      <c r="E11" s="15"/>
      <c r="F11" s="16"/>
      <c r="G11" s="18"/>
      <c r="H11" s="9" t="s">
        <v>441</v>
      </c>
      <c r="I11" s="14" t="s">
        <v>528</v>
      </c>
      <c r="J11" s="15"/>
      <c r="K11" s="16"/>
    </row>
    <row r="12" ht="45" customHeight="1" spans="1:11">
      <c r="A12" s="18"/>
      <c r="B12" s="18"/>
      <c r="C12" s="9" t="s">
        <v>442</v>
      </c>
      <c r="D12" s="14" t="s">
        <v>529</v>
      </c>
      <c r="E12" s="15"/>
      <c r="F12" s="16"/>
      <c r="G12" s="18"/>
      <c r="H12" s="9" t="s">
        <v>443</v>
      </c>
      <c r="I12" s="14" t="s">
        <v>530</v>
      </c>
      <c r="J12" s="15"/>
      <c r="K12" s="16"/>
    </row>
    <row r="13" ht="45" customHeight="1" spans="1:11">
      <c r="A13" s="18"/>
      <c r="B13" s="18"/>
      <c r="C13" s="9" t="s">
        <v>444</v>
      </c>
      <c r="D13" s="14" t="s">
        <v>530</v>
      </c>
      <c r="E13" s="15"/>
      <c r="F13" s="16"/>
      <c r="G13" s="18"/>
      <c r="H13" s="9" t="s">
        <v>445</v>
      </c>
      <c r="I13" s="14" t="s">
        <v>440</v>
      </c>
      <c r="J13" s="15"/>
      <c r="K13" s="16"/>
    </row>
    <row r="14" ht="45" customHeight="1" spans="1:11">
      <c r="A14" s="18"/>
      <c r="B14" s="18"/>
      <c r="C14" s="9" t="s">
        <v>446</v>
      </c>
      <c r="D14" s="14" t="s">
        <v>440</v>
      </c>
      <c r="E14" s="15"/>
      <c r="F14" s="16"/>
      <c r="G14" s="18"/>
      <c r="H14" s="9" t="s">
        <v>447</v>
      </c>
      <c r="I14" s="14" t="s">
        <v>440</v>
      </c>
      <c r="J14" s="15"/>
      <c r="K14" s="16"/>
    </row>
    <row r="15" ht="45"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R15"/>
  <sheetViews>
    <sheetView topLeftCell="A7" workbookViewId="0">
      <selection activeCell="F9" sqref="F9"/>
    </sheetView>
  </sheetViews>
  <sheetFormatPr defaultColWidth="9" defaultRowHeight="13.5"/>
  <cols>
    <col min="1" max="1" width="2.625" customWidth="1"/>
    <col min="2" max="2" width="12.875" customWidth="1"/>
    <col min="3" max="3" width="12.125" customWidth="1"/>
    <col min="4" max="6" width="14" customWidth="1"/>
    <col min="7" max="13" width="2.125" customWidth="1"/>
    <col min="14" max="18" width="11.875" customWidth="1"/>
  </cols>
  <sheetData>
    <row r="3" ht="27" spans="2:18">
      <c r="B3" s="265" t="s">
        <v>79</v>
      </c>
      <c r="C3" s="265"/>
      <c r="D3" s="265"/>
      <c r="E3" s="265"/>
      <c r="F3" s="265"/>
      <c r="G3" s="265"/>
      <c r="H3" s="265"/>
      <c r="I3" s="265"/>
      <c r="J3" s="265"/>
      <c r="K3" s="265"/>
      <c r="L3" s="265"/>
      <c r="M3" s="265"/>
      <c r="N3" s="265"/>
      <c r="O3" s="265"/>
      <c r="P3" s="265"/>
      <c r="Q3" s="265"/>
      <c r="R3" s="265"/>
    </row>
    <row r="4" spans="2:18">
      <c r="B4" s="193"/>
      <c r="C4" s="193"/>
      <c r="D4" s="193"/>
      <c r="E4" s="193"/>
      <c r="F4" s="193"/>
      <c r="G4" s="193"/>
      <c r="H4" s="193"/>
      <c r="I4" s="193"/>
      <c r="J4" s="193"/>
      <c r="K4" s="193"/>
      <c r="N4" s="193"/>
      <c r="O4" s="193"/>
      <c r="P4" s="193"/>
      <c r="Q4" s="201" t="s">
        <v>80</v>
      </c>
      <c r="R4" s="201"/>
    </row>
    <row r="5" spans="2:18">
      <c r="B5" s="50" t="s">
        <v>31</v>
      </c>
      <c r="C5" s="193"/>
      <c r="D5" s="193"/>
      <c r="E5" s="193"/>
      <c r="F5" s="193"/>
      <c r="G5" s="193"/>
      <c r="H5" s="193"/>
      <c r="I5" s="193"/>
      <c r="J5" s="193"/>
      <c r="K5" s="193"/>
      <c r="N5" s="193"/>
      <c r="O5" s="193"/>
      <c r="P5" s="193"/>
      <c r="Q5" s="201" t="s">
        <v>32</v>
      </c>
      <c r="R5" s="202"/>
    </row>
    <row r="6" spans="2:18">
      <c r="B6" s="55" t="s">
        <v>81</v>
      </c>
      <c r="C6" s="247" t="s">
        <v>82</v>
      </c>
      <c r="D6" s="247"/>
      <c r="E6" s="247"/>
      <c r="F6" s="247"/>
      <c r="G6" s="247"/>
      <c r="H6" s="247"/>
      <c r="I6" s="247"/>
      <c r="J6" s="247"/>
      <c r="K6" s="247"/>
      <c r="L6" s="81"/>
      <c r="M6" s="81"/>
      <c r="N6" s="247" t="s">
        <v>83</v>
      </c>
      <c r="O6" s="247"/>
      <c r="P6" s="247"/>
      <c r="Q6" s="247"/>
      <c r="R6" s="247"/>
    </row>
    <row r="7" spans="2:18">
      <c r="B7" s="55"/>
      <c r="C7" s="55" t="s">
        <v>38</v>
      </c>
      <c r="D7" s="53" t="s">
        <v>37</v>
      </c>
      <c r="E7" s="53"/>
      <c r="F7" s="53" t="s">
        <v>84</v>
      </c>
      <c r="G7" s="53" t="s">
        <v>85</v>
      </c>
      <c r="H7" s="53" t="s">
        <v>86</v>
      </c>
      <c r="I7" s="53"/>
      <c r="J7" s="53" t="s">
        <v>87</v>
      </c>
      <c r="K7" s="53" t="s">
        <v>88</v>
      </c>
      <c r="L7" s="53" t="s">
        <v>89</v>
      </c>
      <c r="M7" s="53" t="s">
        <v>90</v>
      </c>
      <c r="N7" s="53" t="s">
        <v>38</v>
      </c>
      <c r="O7" s="80" t="s">
        <v>91</v>
      </c>
      <c r="P7" s="80"/>
      <c r="Q7" s="80"/>
      <c r="R7" s="53" t="s">
        <v>92</v>
      </c>
    </row>
    <row r="8" ht="144" spans="2:18">
      <c r="B8" s="55"/>
      <c r="C8" s="55"/>
      <c r="D8" s="108" t="s">
        <v>39</v>
      </c>
      <c r="E8" s="53" t="s">
        <v>93</v>
      </c>
      <c r="F8" s="53"/>
      <c r="G8" s="53"/>
      <c r="H8" s="108" t="s">
        <v>94</v>
      </c>
      <c r="I8" s="53" t="s">
        <v>95</v>
      </c>
      <c r="J8" s="53"/>
      <c r="K8" s="53"/>
      <c r="L8" s="53"/>
      <c r="M8" s="53"/>
      <c r="N8" s="53"/>
      <c r="O8" s="53" t="s">
        <v>96</v>
      </c>
      <c r="P8" s="53" t="s">
        <v>97</v>
      </c>
      <c r="Q8" s="53" t="s">
        <v>98</v>
      </c>
      <c r="R8" s="53"/>
    </row>
    <row r="9" ht="57" customHeight="1" spans="2:18">
      <c r="B9" s="248" t="s">
        <v>38</v>
      </c>
      <c r="C9" s="249">
        <f>SUM(C10:C14)</f>
        <v>82590.36</v>
      </c>
      <c r="D9" s="249">
        <f t="shared" ref="D9:F9" si="0">SUM(D10:D14)</f>
        <v>81533.86</v>
      </c>
      <c r="E9" s="249">
        <f t="shared" si="0"/>
        <v>2189</v>
      </c>
      <c r="F9" s="249">
        <f t="shared" si="0"/>
        <v>1056.5</v>
      </c>
      <c r="G9" s="249">
        <f t="shared" ref="G9:M9" si="1">SUM(G10:G13)</f>
        <v>0</v>
      </c>
      <c r="H9" s="249">
        <f t="shared" si="1"/>
        <v>0</v>
      </c>
      <c r="I9" s="249">
        <f t="shared" si="1"/>
        <v>0</v>
      </c>
      <c r="J9" s="249">
        <f t="shared" si="1"/>
        <v>0</v>
      </c>
      <c r="K9" s="249">
        <f t="shared" si="1"/>
        <v>0</v>
      </c>
      <c r="L9" s="249">
        <f t="shared" si="1"/>
        <v>0</v>
      </c>
      <c r="M9" s="249">
        <f t="shared" si="1"/>
        <v>0</v>
      </c>
      <c r="N9" s="249">
        <f>SUM(N10:N14)</f>
        <v>82590.36</v>
      </c>
      <c r="O9" s="249">
        <f t="shared" ref="O9:R9" si="2">SUM(O10:O14)</f>
        <v>47768.83</v>
      </c>
      <c r="P9" s="249">
        <f t="shared" si="2"/>
        <v>7258.91</v>
      </c>
      <c r="Q9" s="249">
        <f t="shared" si="2"/>
        <v>693.83</v>
      </c>
      <c r="R9" s="249">
        <f t="shared" si="2"/>
        <v>26868.79</v>
      </c>
    </row>
    <row r="10" ht="36" customHeight="1" spans="2:18">
      <c r="B10" s="250" t="s">
        <v>99</v>
      </c>
      <c r="C10" s="251">
        <f>D10+F10+G10+H10+J10+K10+L10+M10</f>
        <v>76340.09</v>
      </c>
      <c r="D10" s="252">
        <v>76267.09</v>
      </c>
      <c r="E10" s="252">
        <v>2189</v>
      </c>
      <c r="F10" s="252">
        <v>73</v>
      </c>
      <c r="G10" s="253"/>
      <c r="H10" s="253"/>
      <c r="I10" s="253"/>
      <c r="J10" s="253"/>
      <c r="K10" s="253"/>
      <c r="L10" s="256"/>
      <c r="M10" s="256"/>
      <c r="N10" s="251">
        <f>O10+P10+Q10+R10</f>
        <v>76340.09</v>
      </c>
      <c r="O10" s="252">
        <v>47405.28</v>
      </c>
      <c r="P10" s="252">
        <v>5868.21</v>
      </c>
      <c r="Q10" s="252">
        <v>693.8</v>
      </c>
      <c r="R10" s="252">
        <v>22372.8</v>
      </c>
    </row>
    <row r="11" ht="36" customHeight="1" spans="2:18">
      <c r="B11" s="250" t="s">
        <v>4</v>
      </c>
      <c r="C11" s="251">
        <f>D11+F11+G11+H11+J11+K11+L11+M11</f>
        <v>3596.61</v>
      </c>
      <c r="D11" s="92">
        <v>2613.11</v>
      </c>
      <c r="E11" s="92"/>
      <c r="F11" s="92">
        <v>983.5</v>
      </c>
      <c r="G11" s="254"/>
      <c r="H11" s="254"/>
      <c r="I11" s="254"/>
      <c r="J11" s="254"/>
      <c r="K11" s="254"/>
      <c r="L11" s="257"/>
      <c r="M11" s="257"/>
      <c r="N11" s="251">
        <f>O11+P11+Q11+R11</f>
        <v>3596.61</v>
      </c>
      <c r="O11" s="252">
        <v>126</v>
      </c>
      <c r="P11" s="252">
        <v>1013.91</v>
      </c>
      <c r="Q11" s="252"/>
      <c r="R11" s="92">
        <v>2456.7</v>
      </c>
    </row>
    <row r="12" ht="36" customHeight="1" spans="2:18">
      <c r="B12" s="250" t="s">
        <v>5</v>
      </c>
      <c r="C12" s="251">
        <f>D12+F12+G12+H12+J12+K12+L12+M12</f>
        <v>1898.93</v>
      </c>
      <c r="D12" s="92">
        <v>1898.93</v>
      </c>
      <c r="E12" s="92"/>
      <c r="F12" s="92"/>
      <c r="G12" s="254"/>
      <c r="H12" s="254"/>
      <c r="I12" s="254"/>
      <c r="J12" s="254"/>
      <c r="K12" s="254"/>
      <c r="L12" s="257"/>
      <c r="M12" s="257"/>
      <c r="N12" s="251">
        <f>O12+P12+Q12+R12</f>
        <v>1898.93</v>
      </c>
      <c r="O12" s="252">
        <v>34.42</v>
      </c>
      <c r="P12" s="252">
        <v>332.09</v>
      </c>
      <c r="Q12" s="252"/>
      <c r="R12" s="258">
        <v>1532.42</v>
      </c>
    </row>
    <row r="13" ht="36" customHeight="1" spans="2:18">
      <c r="B13" s="250" t="s">
        <v>6</v>
      </c>
      <c r="C13" s="251">
        <f>D13+F13+G13+H13+J13+K13+L13+M13</f>
        <v>749.73</v>
      </c>
      <c r="D13" s="87">
        <v>749.73</v>
      </c>
      <c r="E13" s="87"/>
      <c r="F13" s="87"/>
      <c r="G13" s="69"/>
      <c r="H13" s="69"/>
      <c r="I13" s="69"/>
      <c r="J13" s="69"/>
      <c r="K13" s="69"/>
      <c r="L13" s="69"/>
      <c r="M13" s="69"/>
      <c r="N13" s="251">
        <f>O13+P13+Q13+R13</f>
        <v>749.73</v>
      </c>
      <c r="O13" s="87">
        <v>203.13</v>
      </c>
      <c r="P13" s="87">
        <v>44.7</v>
      </c>
      <c r="Q13" s="87">
        <v>0.03</v>
      </c>
      <c r="R13" s="87">
        <v>501.87</v>
      </c>
    </row>
    <row r="14" ht="36" customHeight="1" spans="2:18">
      <c r="B14" s="250" t="s">
        <v>7</v>
      </c>
      <c r="C14" s="251">
        <f>D14+F14+G14+H14+J14+K14+L14+M14</f>
        <v>5</v>
      </c>
      <c r="D14" s="87">
        <v>5</v>
      </c>
      <c r="E14" s="87"/>
      <c r="F14" s="87"/>
      <c r="G14" s="69"/>
      <c r="H14" s="69"/>
      <c r="I14" s="69"/>
      <c r="J14" s="69"/>
      <c r="K14" s="69"/>
      <c r="L14" s="69"/>
      <c r="M14" s="69"/>
      <c r="N14" s="251">
        <f>O14+P14+Q14+R14</f>
        <v>5</v>
      </c>
      <c r="O14" s="87"/>
      <c r="P14" s="87"/>
      <c r="Q14" s="87"/>
      <c r="R14" s="87">
        <v>5</v>
      </c>
    </row>
    <row r="15" ht="21.75" customHeight="1" spans="2:2">
      <c r="B15" t="s">
        <v>78</v>
      </c>
    </row>
  </sheetData>
  <mergeCells count="16">
    <mergeCell ref="B3:R3"/>
    <mergeCell ref="Q4:R4"/>
    <mergeCell ref="Q5:R5"/>
    <mergeCell ref="D7:E7"/>
    <mergeCell ref="H7:I7"/>
    <mergeCell ref="O7:Q7"/>
    <mergeCell ref="B6:B8"/>
    <mergeCell ref="C7:C8"/>
    <mergeCell ref="F7:F8"/>
    <mergeCell ref="G7:G8"/>
    <mergeCell ref="J7:J8"/>
    <mergeCell ref="K7:K8"/>
    <mergeCell ref="L7:L8"/>
    <mergeCell ref="M7:M8"/>
    <mergeCell ref="N7:N8"/>
    <mergeCell ref="R7:R8"/>
  </mergeCells>
  <pageMargins left="0.26875" right="0.179166666666667" top="0.46875" bottom="0.46875" header="0.313888888888889" footer="0.313888888888889"/>
  <pageSetup paperSize="9" fitToHeight="0" orientation="landscape" horizontalDpi="180" verticalDpi="180"/>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2" sqref="D12:F12"/>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7" customHeight="1" spans="1:11">
      <c r="A5" s="10" t="s">
        <v>423</v>
      </c>
      <c r="B5" s="10">
        <v>1</v>
      </c>
      <c r="C5" s="10">
        <v>2</v>
      </c>
      <c r="D5" s="10">
        <v>3</v>
      </c>
      <c r="E5" s="10">
        <v>4</v>
      </c>
      <c r="F5" s="10">
        <v>5</v>
      </c>
      <c r="G5" s="10">
        <v>6</v>
      </c>
      <c r="H5" s="10">
        <v>7</v>
      </c>
      <c r="I5" s="10">
        <v>8</v>
      </c>
      <c r="J5" s="10">
        <v>9</v>
      </c>
      <c r="K5" s="10"/>
    </row>
    <row r="6" ht="27" customHeight="1" spans="1:11">
      <c r="A6" s="11" t="s">
        <v>531</v>
      </c>
      <c r="B6" s="12">
        <v>957</v>
      </c>
      <c r="C6" s="12">
        <v>957</v>
      </c>
      <c r="D6" s="12">
        <v>0</v>
      </c>
      <c r="E6" s="12">
        <v>0</v>
      </c>
      <c r="F6" s="12">
        <v>0</v>
      </c>
      <c r="G6" s="13">
        <v>0</v>
      </c>
      <c r="H6" s="12">
        <v>0</v>
      </c>
      <c r="I6" s="12">
        <v>0</v>
      </c>
      <c r="J6" s="12">
        <v>0</v>
      </c>
      <c r="K6" s="21"/>
    </row>
    <row r="7" ht="162" customHeight="1" spans="1:11">
      <c r="A7" s="9" t="s">
        <v>425</v>
      </c>
      <c r="B7" s="22" t="s">
        <v>287</v>
      </c>
      <c r="C7" s="23"/>
      <c r="D7" s="23"/>
      <c r="E7" s="23"/>
      <c r="F7" s="23"/>
      <c r="G7" s="23"/>
      <c r="H7" s="23"/>
      <c r="I7" s="23"/>
      <c r="J7" s="23"/>
      <c r="K7" s="24"/>
    </row>
    <row r="8" ht="168" customHeight="1" spans="1:11">
      <c r="A8" s="9" t="s">
        <v>426</v>
      </c>
      <c r="B8" s="14" t="s">
        <v>532</v>
      </c>
      <c r="C8" s="15"/>
      <c r="D8" s="15"/>
      <c r="E8" s="15"/>
      <c r="F8" s="16"/>
      <c r="G8" s="9" t="s">
        <v>428</v>
      </c>
      <c r="H8" s="14" t="s">
        <v>532</v>
      </c>
      <c r="I8" s="15"/>
      <c r="J8" s="15"/>
      <c r="K8" s="16"/>
    </row>
    <row r="9" ht="67" customHeight="1" spans="1:11">
      <c r="A9" s="9" t="s">
        <v>430</v>
      </c>
      <c r="B9" s="14" t="s">
        <v>533</v>
      </c>
      <c r="C9" s="15"/>
      <c r="D9" s="15"/>
      <c r="E9" s="15"/>
      <c r="F9" s="16"/>
      <c r="G9" s="9" t="s">
        <v>432</v>
      </c>
      <c r="H9" s="14" t="s">
        <v>534</v>
      </c>
      <c r="I9" s="15"/>
      <c r="J9" s="15"/>
      <c r="K9" s="16"/>
    </row>
    <row r="10" ht="57" customHeight="1" spans="1:11">
      <c r="A10" s="17" t="s">
        <v>434</v>
      </c>
      <c r="B10" s="17" t="s">
        <v>435</v>
      </c>
      <c r="C10" s="9" t="s">
        <v>436</v>
      </c>
      <c r="D10" s="14" t="s">
        <v>535</v>
      </c>
      <c r="E10" s="15"/>
      <c r="F10" s="16"/>
      <c r="G10" s="17" t="s">
        <v>437</v>
      </c>
      <c r="H10" s="9" t="s">
        <v>438</v>
      </c>
      <c r="I10" s="14" t="s">
        <v>536</v>
      </c>
      <c r="J10" s="15"/>
      <c r="K10" s="16"/>
    </row>
    <row r="11" ht="57" customHeight="1" spans="1:11">
      <c r="A11" s="18"/>
      <c r="B11" s="18"/>
      <c r="C11" s="9" t="s">
        <v>439</v>
      </c>
      <c r="D11" s="14" t="s">
        <v>440</v>
      </c>
      <c r="E11" s="15"/>
      <c r="F11" s="16"/>
      <c r="G11" s="18"/>
      <c r="H11" s="9" t="s">
        <v>441</v>
      </c>
      <c r="I11" s="14" t="s">
        <v>440</v>
      </c>
      <c r="J11" s="15"/>
      <c r="K11" s="16"/>
    </row>
    <row r="12" ht="57" customHeight="1" spans="1:11">
      <c r="A12" s="18"/>
      <c r="B12" s="18"/>
      <c r="C12" s="9" t="s">
        <v>442</v>
      </c>
      <c r="D12" s="14" t="s">
        <v>440</v>
      </c>
      <c r="E12" s="15"/>
      <c r="F12" s="16"/>
      <c r="G12" s="18"/>
      <c r="H12" s="9" t="s">
        <v>443</v>
      </c>
      <c r="I12" s="14" t="s">
        <v>440</v>
      </c>
      <c r="J12" s="15"/>
      <c r="K12" s="16"/>
    </row>
    <row r="13" ht="57" customHeight="1" spans="1:11">
      <c r="A13" s="18"/>
      <c r="B13" s="18"/>
      <c r="C13" s="9" t="s">
        <v>444</v>
      </c>
      <c r="D13" s="14" t="s">
        <v>440</v>
      </c>
      <c r="E13" s="15"/>
      <c r="F13" s="16"/>
      <c r="G13" s="18"/>
      <c r="H13" s="9" t="s">
        <v>445</v>
      </c>
      <c r="I13" s="14" t="s">
        <v>440</v>
      </c>
      <c r="J13" s="15"/>
      <c r="K13" s="16"/>
    </row>
    <row r="14" ht="57" customHeight="1" spans="1:11">
      <c r="A14" s="18"/>
      <c r="B14" s="18"/>
      <c r="C14" s="9" t="s">
        <v>446</v>
      </c>
      <c r="D14" s="14" t="s">
        <v>440</v>
      </c>
      <c r="E14" s="15"/>
      <c r="F14" s="16"/>
      <c r="G14" s="18"/>
      <c r="H14" s="9" t="s">
        <v>447</v>
      </c>
      <c r="I14" s="14" t="s">
        <v>440</v>
      </c>
      <c r="J14" s="15"/>
      <c r="K14" s="16"/>
    </row>
    <row r="15" ht="57"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B7" sqref="B7:K7"/>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c r="C3" s="6"/>
      <c r="D3" s="4" t="s">
        <v>411</v>
      </c>
      <c r="E3" s="7"/>
      <c r="F3" s="6"/>
      <c r="G3" s="4" t="s">
        <v>413</v>
      </c>
      <c r="H3" s="8"/>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4" customHeight="1" spans="1:11">
      <c r="A5" s="10" t="s">
        <v>423</v>
      </c>
      <c r="B5" s="10">
        <v>1</v>
      </c>
      <c r="C5" s="10">
        <v>2</v>
      </c>
      <c r="D5" s="10">
        <v>3</v>
      </c>
      <c r="E5" s="10">
        <v>4</v>
      </c>
      <c r="F5" s="10">
        <v>5</v>
      </c>
      <c r="G5" s="10">
        <v>6</v>
      </c>
      <c r="H5" s="10">
        <v>7</v>
      </c>
      <c r="I5" s="10">
        <v>8</v>
      </c>
      <c r="J5" s="10">
        <v>9</v>
      </c>
      <c r="K5" s="10"/>
    </row>
    <row r="6" ht="24" customHeight="1" spans="1:11">
      <c r="A6" s="11" t="s">
        <v>537</v>
      </c>
      <c r="B6" s="12">
        <v>16900</v>
      </c>
      <c r="C6" s="12">
        <v>16900</v>
      </c>
      <c r="D6" s="12"/>
      <c r="E6" s="12"/>
      <c r="F6" s="12"/>
      <c r="G6" s="13"/>
      <c r="H6" s="12"/>
      <c r="I6" s="12"/>
      <c r="J6" s="12"/>
      <c r="K6" s="21"/>
    </row>
    <row r="7" ht="48" customHeight="1" spans="1:11">
      <c r="A7" s="9" t="s">
        <v>425</v>
      </c>
      <c r="B7" s="14" t="s">
        <v>538</v>
      </c>
      <c r="C7" s="15"/>
      <c r="D7" s="15"/>
      <c r="E7" s="15"/>
      <c r="F7" s="15"/>
      <c r="G7" s="15"/>
      <c r="H7" s="15"/>
      <c r="I7" s="15"/>
      <c r="J7" s="15"/>
      <c r="K7" s="16"/>
    </row>
    <row r="8" ht="48" customHeight="1" spans="1:11">
      <c r="A8" s="9" t="s">
        <v>426</v>
      </c>
      <c r="B8" s="14" t="s">
        <v>538</v>
      </c>
      <c r="C8" s="15"/>
      <c r="D8" s="15"/>
      <c r="E8" s="15"/>
      <c r="F8" s="16"/>
      <c r="G8" s="9" t="s">
        <v>428</v>
      </c>
      <c r="H8" s="14" t="s">
        <v>538</v>
      </c>
      <c r="I8" s="15"/>
      <c r="J8" s="15"/>
      <c r="K8" s="16"/>
    </row>
    <row r="9" ht="48" customHeight="1" spans="1:11">
      <c r="A9" s="9" t="s">
        <v>430</v>
      </c>
      <c r="B9" s="14" t="s">
        <v>538</v>
      </c>
      <c r="C9" s="15"/>
      <c r="D9" s="15"/>
      <c r="E9" s="15"/>
      <c r="F9" s="16"/>
      <c r="G9" s="9" t="s">
        <v>432</v>
      </c>
      <c r="H9" s="14" t="s">
        <v>538</v>
      </c>
      <c r="I9" s="15"/>
      <c r="J9" s="15"/>
      <c r="K9" s="16"/>
    </row>
    <row r="10" ht="42" customHeight="1" spans="1:11">
      <c r="A10" s="17" t="s">
        <v>434</v>
      </c>
      <c r="B10" s="17" t="s">
        <v>435</v>
      </c>
      <c r="C10" s="9" t="s">
        <v>436</v>
      </c>
      <c r="D10" s="14" t="s">
        <v>538</v>
      </c>
      <c r="E10" s="15"/>
      <c r="F10" s="16"/>
      <c r="G10" s="17" t="s">
        <v>437</v>
      </c>
      <c r="H10" s="9" t="s">
        <v>438</v>
      </c>
      <c r="I10" s="14" t="s">
        <v>538</v>
      </c>
      <c r="J10" s="15"/>
      <c r="K10" s="16"/>
    </row>
    <row r="11" ht="42" customHeight="1" spans="1:11">
      <c r="A11" s="18"/>
      <c r="B11" s="18"/>
      <c r="C11" s="9" t="s">
        <v>439</v>
      </c>
      <c r="D11" s="14"/>
      <c r="E11" s="15"/>
      <c r="F11" s="16"/>
      <c r="G11" s="18"/>
      <c r="H11" s="9" t="s">
        <v>441</v>
      </c>
      <c r="I11" s="14"/>
      <c r="J11" s="15"/>
      <c r="K11" s="16"/>
    </row>
    <row r="12" ht="42" customHeight="1" spans="1:11">
      <c r="A12" s="18"/>
      <c r="B12" s="18"/>
      <c r="C12" s="9" t="s">
        <v>442</v>
      </c>
      <c r="D12" s="14"/>
      <c r="E12" s="15"/>
      <c r="F12" s="16"/>
      <c r="G12" s="18"/>
      <c r="H12" s="9" t="s">
        <v>443</v>
      </c>
      <c r="I12" s="14"/>
      <c r="J12" s="15"/>
      <c r="K12" s="16"/>
    </row>
    <row r="13" ht="42" customHeight="1" spans="1:11">
      <c r="A13" s="18"/>
      <c r="B13" s="18"/>
      <c r="C13" s="9" t="s">
        <v>444</v>
      </c>
      <c r="D13" s="14"/>
      <c r="E13" s="15"/>
      <c r="F13" s="16"/>
      <c r="G13" s="18"/>
      <c r="H13" s="9" t="s">
        <v>445</v>
      </c>
      <c r="I13" s="14"/>
      <c r="J13" s="15"/>
      <c r="K13" s="16"/>
    </row>
    <row r="14" ht="42" customHeight="1" spans="1:11">
      <c r="A14" s="18"/>
      <c r="B14" s="18"/>
      <c r="C14" s="9" t="s">
        <v>446</v>
      </c>
      <c r="D14" s="14"/>
      <c r="E14" s="15"/>
      <c r="F14" s="16"/>
      <c r="G14" s="18"/>
      <c r="H14" s="9" t="s">
        <v>447</v>
      </c>
      <c r="I14" s="14"/>
      <c r="J14" s="15"/>
      <c r="K14" s="16"/>
    </row>
    <row r="15" ht="42" customHeight="1" spans="1:11">
      <c r="A15" s="19"/>
      <c r="B15" s="19"/>
      <c r="C15" s="9" t="s">
        <v>448</v>
      </c>
      <c r="D15" s="14"/>
      <c r="E15" s="15"/>
      <c r="F15" s="16"/>
      <c r="G15" s="19"/>
      <c r="H15" s="9" t="s">
        <v>449</v>
      </c>
      <c r="I15" s="14"/>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1" sqref="D11:F11"/>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6" customHeight="1" spans="1:11">
      <c r="A5" s="10" t="s">
        <v>423</v>
      </c>
      <c r="B5" s="10">
        <v>1</v>
      </c>
      <c r="C5" s="10">
        <v>2</v>
      </c>
      <c r="D5" s="10">
        <v>3</v>
      </c>
      <c r="E5" s="10">
        <v>4</v>
      </c>
      <c r="F5" s="10">
        <v>5</v>
      </c>
      <c r="G5" s="10">
        <v>6</v>
      </c>
      <c r="H5" s="10">
        <v>7</v>
      </c>
      <c r="I5" s="10">
        <v>8</v>
      </c>
      <c r="J5" s="10">
        <v>9</v>
      </c>
      <c r="K5" s="10"/>
    </row>
    <row r="6" ht="26" customHeight="1" spans="1:11">
      <c r="A6" s="11" t="s">
        <v>424</v>
      </c>
      <c r="B6" s="12">
        <v>632.3</v>
      </c>
      <c r="C6" s="12">
        <v>632.3</v>
      </c>
      <c r="D6" s="12">
        <v>0</v>
      </c>
      <c r="E6" s="12">
        <v>0</v>
      </c>
      <c r="F6" s="12">
        <v>0</v>
      </c>
      <c r="G6" s="13">
        <v>0</v>
      </c>
      <c r="H6" s="12">
        <v>0</v>
      </c>
      <c r="I6" s="12">
        <v>0</v>
      </c>
      <c r="J6" s="12">
        <v>0</v>
      </c>
      <c r="K6" s="21"/>
    </row>
    <row r="7" ht="65" customHeight="1" spans="1:11">
      <c r="A7" s="9" t="s">
        <v>425</v>
      </c>
      <c r="B7" s="14" t="s">
        <v>539</v>
      </c>
      <c r="C7" s="15"/>
      <c r="D7" s="15"/>
      <c r="E7" s="15"/>
      <c r="F7" s="15"/>
      <c r="G7" s="15"/>
      <c r="H7" s="15"/>
      <c r="I7" s="15"/>
      <c r="J7" s="15"/>
      <c r="K7" s="16"/>
    </row>
    <row r="8" ht="65" customHeight="1" spans="1:11">
      <c r="A8" s="9" t="s">
        <v>426</v>
      </c>
      <c r="B8" s="14" t="s">
        <v>540</v>
      </c>
      <c r="C8" s="15"/>
      <c r="D8" s="15"/>
      <c r="E8" s="15"/>
      <c r="F8" s="16"/>
      <c r="G8" s="9" t="s">
        <v>428</v>
      </c>
      <c r="H8" s="14" t="s">
        <v>541</v>
      </c>
      <c r="I8" s="15"/>
      <c r="J8" s="15"/>
      <c r="K8" s="16"/>
    </row>
    <row r="9" ht="65" customHeight="1" spans="1:11">
      <c r="A9" s="9" t="s">
        <v>430</v>
      </c>
      <c r="B9" s="14" t="s">
        <v>540</v>
      </c>
      <c r="C9" s="15"/>
      <c r="D9" s="15"/>
      <c r="E9" s="15"/>
      <c r="F9" s="16"/>
      <c r="G9" s="9" t="s">
        <v>432</v>
      </c>
      <c r="H9" s="14" t="s">
        <v>534</v>
      </c>
      <c r="I9" s="15"/>
      <c r="J9" s="15"/>
      <c r="K9" s="16"/>
    </row>
    <row r="10" ht="61" customHeight="1" spans="1:11">
      <c r="A10" s="17" t="s">
        <v>434</v>
      </c>
      <c r="B10" s="17" t="s">
        <v>435</v>
      </c>
      <c r="C10" s="9" t="s">
        <v>436</v>
      </c>
      <c r="D10" s="14" t="s">
        <v>540</v>
      </c>
      <c r="E10" s="15"/>
      <c r="F10" s="16"/>
      <c r="G10" s="17" t="s">
        <v>437</v>
      </c>
      <c r="H10" s="9" t="s">
        <v>438</v>
      </c>
      <c r="I10" s="14" t="s">
        <v>540</v>
      </c>
      <c r="J10" s="15"/>
      <c r="K10" s="16"/>
    </row>
    <row r="11" ht="61" customHeight="1" spans="1:11">
      <c r="A11" s="18"/>
      <c r="B11" s="18"/>
      <c r="C11" s="9" t="s">
        <v>439</v>
      </c>
      <c r="D11" s="14" t="s">
        <v>440</v>
      </c>
      <c r="E11" s="15"/>
      <c r="F11" s="16"/>
      <c r="G11" s="18"/>
      <c r="H11" s="9" t="s">
        <v>441</v>
      </c>
      <c r="I11" s="14" t="s">
        <v>440</v>
      </c>
      <c r="J11" s="15"/>
      <c r="K11" s="16"/>
    </row>
    <row r="12" ht="61" customHeight="1" spans="1:11">
      <c r="A12" s="18"/>
      <c r="B12" s="18"/>
      <c r="C12" s="9" t="s">
        <v>442</v>
      </c>
      <c r="D12" s="14" t="s">
        <v>440</v>
      </c>
      <c r="E12" s="15"/>
      <c r="F12" s="16"/>
      <c r="G12" s="18"/>
      <c r="H12" s="9" t="s">
        <v>443</v>
      </c>
      <c r="I12" s="14" t="s">
        <v>440</v>
      </c>
      <c r="J12" s="15"/>
      <c r="K12" s="16"/>
    </row>
    <row r="13" ht="61" customHeight="1" spans="1:11">
      <c r="A13" s="18"/>
      <c r="B13" s="18"/>
      <c r="C13" s="9" t="s">
        <v>444</v>
      </c>
      <c r="D13" s="14" t="s">
        <v>440</v>
      </c>
      <c r="E13" s="15"/>
      <c r="F13" s="16"/>
      <c r="G13" s="18"/>
      <c r="H13" s="9" t="s">
        <v>445</v>
      </c>
      <c r="I13" s="14" t="s">
        <v>440</v>
      </c>
      <c r="J13" s="15"/>
      <c r="K13" s="16"/>
    </row>
    <row r="14" ht="61" customHeight="1" spans="1:11">
      <c r="A14" s="18"/>
      <c r="B14" s="18"/>
      <c r="C14" s="9" t="s">
        <v>446</v>
      </c>
      <c r="D14" s="14" t="s">
        <v>440</v>
      </c>
      <c r="E14" s="15"/>
      <c r="F14" s="16"/>
      <c r="G14" s="18"/>
      <c r="H14" s="9" t="s">
        <v>447</v>
      </c>
      <c r="I14" s="14" t="s">
        <v>440</v>
      </c>
      <c r="J14" s="15"/>
      <c r="K14" s="16"/>
    </row>
    <row r="15" ht="61"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5" sqref="D15:F15"/>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6" customHeight="1" spans="1:11">
      <c r="A5" s="10" t="s">
        <v>423</v>
      </c>
      <c r="B5" s="10">
        <v>1</v>
      </c>
      <c r="C5" s="10">
        <v>2</v>
      </c>
      <c r="D5" s="10">
        <v>3</v>
      </c>
      <c r="E5" s="10">
        <v>4</v>
      </c>
      <c r="F5" s="10">
        <v>5</v>
      </c>
      <c r="G5" s="10">
        <v>6</v>
      </c>
      <c r="H5" s="10">
        <v>7</v>
      </c>
      <c r="I5" s="10">
        <v>8</v>
      </c>
      <c r="J5" s="10">
        <v>9</v>
      </c>
      <c r="K5" s="10"/>
    </row>
    <row r="6" ht="26" customHeight="1" spans="1:11">
      <c r="A6" s="11" t="s">
        <v>542</v>
      </c>
      <c r="B6" s="12">
        <v>73</v>
      </c>
      <c r="C6" s="12">
        <v>0</v>
      </c>
      <c r="D6" s="12">
        <v>73</v>
      </c>
      <c r="E6" s="12">
        <v>0</v>
      </c>
      <c r="F6" s="12">
        <v>0</v>
      </c>
      <c r="G6" s="13">
        <v>0</v>
      </c>
      <c r="H6" s="12">
        <v>0</v>
      </c>
      <c r="I6" s="12">
        <v>0</v>
      </c>
      <c r="J6" s="12">
        <v>0</v>
      </c>
      <c r="K6" s="21"/>
    </row>
    <row r="7" ht="128" customHeight="1" spans="1:11">
      <c r="A7" s="9" t="s">
        <v>425</v>
      </c>
      <c r="B7" s="22" t="s">
        <v>543</v>
      </c>
      <c r="C7" s="23"/>
      <c r="D7" s="23"/>
      <c r="E7" s="23"/>
      <c r="F7" s="23"/>
      <c r="G7" s="23"/>
      <c r="H7" s="23"/>
      <c r="I7" s="23"/>
      <c r="J7" s="23"/>
      <c r="K7" s="24"/>
    </row>
    <row r="8" ht="246" customHeight="1" spans="1:11">
      <c r="A8" s="9" t="s">
        <v>426</v>
      </c>
      <c r="B8" s="22" t="s">
        <v>543</v>
      </c>
      <c r="C8" s="23"/>
      <c r="D8" s="23"/>
      <c r="E8" s="23"/>
      <c r="F8" s="24"/>
      <c r="G8" s="9" t="s">
        <v>428</v>
      </c>
      <c r="H8" s="22" t="s">
        <v>543</v>
      </c>
      <c r="I8" s="23"/>
      <c r="J8" s="23"/>
      <c r="K8" s="24"/>
    </row>
    <row r="9" ht="69" customHeight="1" spans="1:11">
      <c r="A9" s="9" t="s">
        <v>430</v>
      </c>
      <c r="B9" s="14" t="s">
        <v>544</v>
      </c>
      <c r="C9" s="15"/>
      <c r="D9" s="15"/>
      <c r="E9" s="15"/>
      <c r="F9" s="16"/>
      <c r="G9" s="9" t="s">
        <v>432</v>
      </c>
      <c r="H9" s="14" t="s">
        <v>534</v>
      </c>
      <c r="I9" s="15"/>
      <c r="J9" s="15"/>
      <c r="K9" s="16"/>
    </row>
    <row r="10" ht="125" customHeight="1" spans="1:11">
      <c r="A10" s="17" t="s">
        <v>434</v>
      </c>
      <c r="B10" s="17" t="s">
        <v>435</v>
      </c>
      <c r="C10" s="9" t="s">
        <v>436</v>
      </c>
      <c r="D10" s="14" t="s">
        <v>545</v>
      </c>
      <c r="E10" s="15"/>
      <c r="F10" s="16"/>
      <c r="G10" s="17" t="s">
        <v>437</v>
      </c>
      <c r="H10" s="9" t="s">
        <v>438</v>
      </c>
      <c r="I10" s="14" t="s">
        <v>545</v>
      </c>
      <c r="J10" s="15"/>
      <c r="K10" s="16"/>
    </row>
    <row r="11" ht="41" customHeight="1" spans="1:11">
      <c r="A11" s="18"/>
      <c r="B11" s="18"/>
      <c r="C11" s="9" t="s">
        <v>439</v>
      </c>
      <c r="D11" s="14" t="s">
        <v>440</v>
      </c>
      <c r="E11" s="15"/>
      <c r="F11" s="16"/>
      <c r="G11" s="18"/>
      <c r="H11" s="9" t="s">
        <v>441</v>
      </c>
      <c r="I11" s="14" t="s">
        <v>440</v>
      </c>
      <c r="J11" s="15"/>
      <c r="K11" s="16"/>
    </row>
    <row r="12" ht="41" customHeight="1" spans="1:11">
      <c r="A12" s="18"/>
      <c r="B12" s="18"/>
      <c r="C12" s="9" t="s">
        <v>442</v>
      </c>
      <c r="D12" s="14" t="s">
        <v>440</v>
      </c>
      <c r="E12" s="15"/>
      <c r="F12" s="16"/>
      <c r="G12" s="18"/>
      <c r="H12" s="9" t="s">
        <v>443</v>
      </c>
      <c r="I12" s="14" t="s">
        <v>440</v>
      </c>
      <c r="J12" s="15"/>
      <c r="K12" s="16"/>
    </row>
    <row r="13" ht="41" customHeight="1" spans="1:11">
      <c r="A13" s="18"/>
      <c r="B13" s="18"/>
      <c r="C13" s="9" t="s">
        <v>444</v>
      </c>
      <c r="D13" s="14" t="s">
        <v>440</v>
      </c>
      <c r="E13" s="15"/>
      <c r="F13" s="16"/>
      <c r="G13" s="18"/>
      <c r="H13" s="9" t="s">
        <v>445</v>
      </c>
      <c r="I13" s="14" t="s">
        <v>440</v>
      </c>
      <c r="J13" s="15"/>
      <c r="K13" s="16"/>
    </row>
    <row r="14" ht="41" customHeight="1" spans="1:11">
      <c r="A14" s="18"/>
      <c r="B14" s="18"/>
      <c r="C14" s="9" t="s">
        <v>446</v>
      </c>
      <c r="D14" s="14" t="s">
        <v>440</v>
      </c>
      <c r="E14" s="15"/>
      <c r="F14" s="16"/>
      <c r="G14" s="18"/>
      <c r="H14" s="9" t="s">
        <v>447</v>
      </c>
      <c r="I14" s="14" t="s">
        <v>440</v>
      </c>
      <c r="J14" s="15"/>
      <c r="K14" s="16"/>
    </row>
    <row r="15" ht="41"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D12" sqref="D12:F12"/>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25" customHeight="1" spans="1:11">
      <c r="A5" s="10" t="s">
        <v>423</v>
      </c>
      <c r="B5" s="10">
        <v>1</v>
      </c>
      <c r="C5" s="10">
        <v>2</v>
      </c>
      <c r="D5" s="10">
        <v>3</v>
      </c>
      <c r="E5" s="10">
        <v>4</v>
      </c>
      <c r="F5" s="10">
        <v>5</v>
      </c>
      <c r="G5" s="10">
        <v>6</v>
      </c>
      <c r="H5" s="10">
        <v>7</v>
      </c>
      <c r="I5" s="10">
        <v>8</v>
      </c>
      <c r="J5" s="10">
        <v>9</v>
      </c>
      <c r="K5" s="10"/>
    </row>
    <row r="6" ht="25" customHeight="1" spans="1:11">
      <c r="A6" s="11" t="s">
        <v>546</v>
      </c>
      <c r="B6" s="12">
        <v>20</v>
      </c>
      <c r="C6" s="12">
        <v>20</v>
      </c>
      <c r="D6" s="12">
        <v>0</v>
      </c>
      <c r="E6" s="12">
        <v>0</v>
      </c>
      <c r="F6" s="12">
        <v>0</v>
      </c>
      <c r="G6" s="13">
        <v>0</v>
      </c>
      <c r="H6" s="12">
        <v>0</v>
      </c>
      <c r="I6" s="12">
        <v>0</v>
      </c>
      <c r="J6" s="12">
        <v>0</v>
      </c>
      <c r="K6" s="21"/>
    </row>
    <row r="7" ht="51" customHeight="1" spans="1:11">
      <c r="A7" s="9" t="s">
        <v>425</v>
      </c>
      <c r="B7" s="14" t="s">
        <v>279</v>
      </c>
      <c r="C7" s="15"/>
      <c r="D7" s="15"/>
      <c r="E7" s="15"/>
      <c r="F7" s="15"/>
      <c r="G7" s="15"/>
      <c r="H7" s="15"/>
      <c r="I7" s="15"/>
      <c r="J7" s="15"/>
      <c r="K7" s="16"/>
    </row>
    <row r="8" ht="125" customHeight="1" spans="1:11">
      <c r="A8" s="9" t="s">
        <v>426</v>
      </c>
      <c r="B8" s="14" t="s">
        <v>547</v>
      </c>
      <c r="C8" s="15"/>
      <c r="D8" s="15"/>
      <c r="E8" s="15"/>
      <c r="F8" s="16"/>
      <c r="G8" s="9" t="s">
        <v>428</v>
      </c>
      <c r="H8" s="14" t="s">
        <v>547</v>
      </c>
      <c r="I8" s="15"/>
      <c r="J8" s="15"/>
      <c r="K8" s="16"/>
    </row>
    <row r="9" ht="40" customHeight="1" spans="1:11">
      <c r="A9" s="9" t="s">
        <v>430</v>
      </c>
      <c r="B9" s="14" t="s">
        <v>548</v>
      </c>
      <c r="C9" s="15"/>
      <c r="D9" s="15"/>
      <c r="E9" s="15"/>
      <c r="F9" s="16"/>
      <c r="G9" s="9" t="s">
        <v>432</v>
      </c>
      <c r="H9" s="14" t="s">
        <v>534</v>
      </c>
      <c r="I9" s="15"/>
      <c r="J9" s="15"/>
      <c r="K9" s="16"/>
    </row>
    <row r="10" ht="43" customHeight="1" spans="1:11">
      <c r="A10" s="17" t="s">
        <v>434</v>
      </c>
      <c r="B10" s="17" t="s">
        <v>435</v>
      </c>
      <c r="C10" s="9" t="s">
        <v>436</v>
      </c>
      <c r="D10" s="14" t="s">
        <v>548</v>
      </c>
      <c r="E10" s="15"/>
      <c r="F10" s="16"/>
      <c r="G10" s="17" t="s">
        <v>437</v>
      </c>
      <c r="H10" s="9" t="s">
        <v>438</v>
      </c>
      <c r="I10" s="14" t="s">
        <v>548</v>
      </c>
      <c r="J10" s="15"/>
      <c r="K10" s="16"/>
    </row>
    <row r="11" ht="43" customHeight="1" spans="1:11">
      <c r="A11" s="18"/>
      <c r="B11" s="18"/>
      <c r="C11" s="9" t="s">
        <v>439</v>
      </c>
      <c r="D11" s="14" t="s">
        <v>440</v>
      </c>
      <c r="E11" s="15"/>
      <c r="F11" s="16"/>
      <c r="G11" s="18"/>
      <c r="H11" s="9" t="s">
        <v>441</v>
      </c>
      <c r="I11" s="14" t="s">
        <v>440</v>
      </c>
      <c r="J11" s="15"/>
      <c r="K11" s="16"/>
    </row>
    <row r="12" ht="43" customHeight="1" spans="1:11">
      <c r="A12" s="18"/>
      <c r="B12" s="18"/>
      <c r="C12" s="9" t="s">
        <v>442</v>
      </c>
      <c r="D12" s="14" t="s">
        <v>440</v>
      </c>
      <c r="E12" s="15"/>
      <c r="F12" s="16"/>
      <c r="G12" s="18"/>
      <c r="H12" s="9" t="s">
        <v>443</v>
      </c>
      <c r="I12" s="14" t="s">
        <v>440</v>
      </c>
      <c r="J12" s="15"/>
      <c r="K12" s="16"/>
    </row>
    <row r="13" ht="43" customHeight="1" spans="1:11">
      <c r="A13" s="18"/>
      <c r="B13" s="18"/>
      <c r="C13" s="9" t="s">
        <v>444</v>
      </c>
      <c r="D13" s="14" t="s">
        <v>440</v>
      </c>
      <c r="E13" s="15"/>
      <c r="F13" s="16"/>
      <c r="G13" s="18"/>
      <c r="H13" s="9" t="s">
        <v>445</v>
      </c>
      <c r="I13" s="14" t="s">
        <v>440</v>
      </c>
      <c r="J13" s="15"/>
      <c r="K13" s="16"/>
    </row>
    <row r="14" ht="43" customHeight="1" spans="1:11">
      <c r="A14" s="18"/>
      <c r="B14" s="18"/>
      <c r="C14" s="9" t="s">
        <v>446</v>
      </c>
      <c r="D14" s="14" t="s">
        <v>440</v>
      </c>
      <c r="E14" s="15"/>
      <c r="F14" s="16"/>
      <c r="G14" s="18"/>
      <c r="H14" s="9" t="s">
        <v>447</v>
      </c>
      <c r="I14" s="14" t="s">
        <v>440</v>
      </c>
      <c r="J14" s="15"/>
      <c r="K14" s="16"/>
    </row>
    <row r="15" ht="43"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B5" sqref="B5"/>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36" customHeight="1" spans="1:11">
      <c r="A5" s="10" t="s">
        <v>423</v>
      </c>
      <c r="B5" s="10">
        <v>1</v>
      </c>
      <c r="C5" s="10">
        <v>2</v>
      </c>
      <c r="D5" s="10">
        <v>3</v>
      </c>
      <c r="E5" s="10">
        <v>4</v>
      </c>
      <c r="F5" s="10">
        <v>5</v>
      </c>
      <c r="G5" s="10">
        <v>6</v>
      </c>
      <c r="H5" s="10">
        <v>7</v>
      </c>
      <c r="I5" s="10">
        <v>8</v>
      </c>
      <c r="J5" s="10">
        <v>9</v>
      </c>
      <c r="K5" s="10"/>
    </row>
    <row r="6" ht="36" customHeight="1" spans="1:11">
      <c r="A6" s="11" t="s">
        <v>549</v>
      </c>
      <c r="B6" s="12">
        <v>110</v>
      </c>
      <c r="C6" s="12">
        <v>110</v>
      </c>
      <c r="D6" s="12">
        <v>0</v>
      </c>
      <c r="E6" s="12">
        <v>0</v>
      </c>
      <c r="F6" s="12">
        <v>0</v>
      </c>
      <c r="G6" s="13">
        <v>0</v>
      </c>
      <c r="H6" s="12">
        <v>0</v>
      </c>
      <c r="I6" s="12">
        <v>0</v>
      </c>
      <c r="J6" s="12">
        <v>0</v>
      </c>
      <c r="K6" s="21"/>
    </row>
    <row r="7" ht="69" customHeight="1" spans="1:11">
      <c r="A7" s="9" t="s">
        <v>425</v>
      </c>
      <c r="B7" s="14" t="s">
        <v>550</v>
      </c>
      <c r="C7" s="15"/>
      <c r="D7" s="15"/>
      <c r="E7" s="15"/>
      <c r="F7" s="15"/>
      <c r="G7" s="15"/>
      <c r="H7" s="15"/>
      <c r="I7" s="15"/>
      <c r="J7" s="15"/>
      <c r="K7" s="16"/>
    </row>
    <row r="8" ht="69" customHeight="1" spans="1:11">
      <c r="A8" s="9" t="s">
        <v>426</v>
      </c>
      <c r="B8" s="14" t="s">
        <v>551</v>
      </c>
      <c r="C8" s="15"/>
      <c r="D8" s="15"/>
      <c r="E8" s="15"/>
      <c r="F8" s="16"/>
      <c r="G8" s="9" t="s">
        <v>428</v>
      </c>
      <c r="H8" s="14" t="s">
        <v>551</v>
      </c>
      <c r="I8" s="15"/>
      <c r="J8" s="15"/>
      <c r="K8" s="16"/>
    </row>
    <row r="9" ht="69" customHeight="1" spans="1:11">
      <c r="A9" s="9" t="s">
        <v>430</v>
      </c>
      <c r="B9" s="14" t="s">
        <v>551</v>
      </c>
      <c r="C9" s="15"/>
      <c r="D9" s="15"/>
      <c r="E9" s="15"/>
      <c r="F9" s="16"/>
      <c r="G9" s="9" t="s">
        <v>432</v>
      </c>
      <c r="H9" s="14" t="s">
        <v>552</v>
      </c>
      <c r="I9" s="15"/>
      <c r="J9" s="15"/>
      <c r="K9" s="16"/>
    </row>
    <row r="10" ht="55" customHeight="1" spans="1:11">
      <c r="A10" s="17" t="s">
        <v>434</v>
      </c>
      <c r="B10" s="17" t="s">
        <v>435</v>
      </c>
      <c r="C10" s="9" t="s">
        <v>436</v>
      </c>
      <c r="D10" s="14" t="s">
        <v>552</v>
      </c>
      <c r="E10" s="15"/>
      <c r="F10" s="16"/>
      <c r="G10" s="17" t="s">
        <v>437</v>
      </c>
      <c r="H10" s="9" t="s">
        <v>438</v>
      </c>
      <c r="I10" s="14" t="s">
        <v>552</v>
      </c>
      <c r="J10" s="15"/>
      <c r="K10" s="16"/>
    </row>
    <row r="11" ht="55" customHeight="1" spans="1:11">
      <c r="A11" s="18"/>
      <c r="B11" s="18"/>
      <c r="C11" s="9" t="s">
        <v>439</v>
      </c>
      <c r="D11" s="14" t="s">
        <v>440</v>
      </c>
      <c r="E11" s="15"/>
      <c r="F11" s="16"/>
      <c r="G11" s="18"/>
      <c r="H11" s="9" t="s">
        <v>441</v>
      </c>
      <c r="I11" s="14" t="s">
        <v>440</v>
      </c>
      <c r="J11" s="15"/>
      <c r="K11" s="16"/>
    </row>
    <row r="12" ht="55" customHeight="1" spans="1:11">
      <c r="A12" s="18"/>
      <c r="B12" s="18"/>
      <c r="C12" s="9" t="s">
        <v>442</v>
      </c>
      <c r="D12" s="14" t="s">
        <v>440</v>
      </c>
      <c r="E12" s="15"/>
      <c r="F12" s="16"/>
      <c r="G12" s="18"/>
      <c r="H12" s="9" t="s">
        <v>443</v>
      </c>
      <c r="I12" s="14" t="s">
        <v>440</v>
      </c>
      <c r="J12" s="15"/>
      <c r="K12" s="16"/>
    </row>
    <row r="13" ht="55" customHeight="1" spans="1:11">
      <c r="A13" s="18"/>
      <c r="B13" s="18"/>
      <c r="C13" s="9" t="s">
        <v>444</v>
      </c>
      <c r="D13" s="14" t="s">
        <v>440</v>
      </c>
      <c r="E13" s="15"/>
      <c r="F13" s="16"/>
      <c r="G13" s="18"/>
      <c r="H13" s="9" t="s">
        <v>445</v>
      </c>
      <c r="I13" s="14" t="s">
        <v>440</v>
      </c>
      <c r="J13" s="15"/>
      <c r="K13" s="16"/>
    </row>
    <row r="14" ht="55" customHeight="1" spans="1:11">
      <c r="A14" s="18"/>
      <c r="B14" s="18"/>
      <c r="C14" s="9" t="s">
        <v>446</v>
      </c>
      <c r="D14" s="14" t="s">
        <v>440</v>
      </c>
      <c r="E14" s="15"/>
      <c r="F14" s="16"/>
      <c r="G14" s="18"/>
      <c r="H14" s="9" t="s">
        <v>447</v>
      </c>
      <c r="I14" s="14" t="s">
        <v>440</v>
      </c>
      <c r="J14" s="15"/>
      <c r="K14" s="16"/>
    </row>
    <row r="15" ht="55"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F27" sqref="F27"/>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33" customHeight="1" spans="1:11">
      <c r="A5" s="10" t="s">
        <v>423</v>
      </c>
      <c r="B5" s="10">
        <v>1</v>
      </c>
      <c r="C5" s="10">
        <v>2</v>
      </c>
      <c r="D5" s="10">
        <v>3</v>
      </c>
      <c r="E5" s="10">
        <v>4</v>
      </c>
      <c r="F5" s="10">
        <v>5</v>
      </c>
      <c r="G5" s="10">
        <v>6</v>
      </c>
      <c r="H5" s="10">
        <v>7</v>
      </c>
      <c r="I5" s="10">
        <v>8</v>
      </c>
      <c r="J5" s="10">
        <v>9</v>
      </c>
      <c r="K5" s="10"/>
    </row>
    <row r="6" ht="33" customHeight="1" spans="1:11">
      <c r="A6" s="11" t="s">
        <v>553</v>
      </c>
      <c r="B6" s="12">
        <v>390.5</v>
      </c>
      <c r="C6" s="12">
        <v>390.5</v>
      </c>
      <c r="D6" s="12">
        <v>0</v>
      </c>
      <c r="E6" s="12">
        <v>0</v>
      </c>
      <c r="F6" s="12">
        <v>0</v>
      </c>
      <c r="G6" s="13">
        <v>0</v>
      </c>
      <c r="H6" s="12">
        <v>0</v>
      </c>
      <c r="I6" s="12">
        <v>0</v>
      </c>
      <c r="J6" s="12">
        <v>0</v>
      </c>
      <c r="K6" s="21"/>
    </row>
    <row r="7" ht="83" customHeight="1" spans="1:11">
      <c r="A7" s="9" t="s">
        <v>425</v>
      </c>
      <c r="B7" s="14" t="s">
        <v>554</v>
      </c>
      <c r="C7" s="15"/>
      <c r="D7" s="15"/>
      <c r="E7" s="15"/>
      <c r="F7" s="15"/>
      <c r="G7" s="15"/>
      <c r="H7" s="15"/>
      <c r="I7" s="15"/>
      <c r="J7" s="15"/>
      <c r="K7" s="16"/>
    </row>
    <row r="8" ht="83" customHeight="1" spans="1:11">
      <c r="A8" s="9" t="s">
        <v>426</v>
      </c>
      <c r="B8" s="14" t="s">
        <v>554</v>
      </c>
      <c r="C8" s="15"/>
      <c r="D8" s="15"/>
      <c r="E8" s="15"/>
      <c r="F8" s="16"/>
      <c r="G8" s="9" t="s">
        <v>428</v>
      </c>
      <c r="H8" s="14" t="s">
        <v>554</v>
      </c>
      <c r="I8" s="15"/>
      <c r="J8" s="15"/>
      <c r="K8" s="16"/>
    </row>
    <row r="9" ht="83" customHeight="1" spans="1:11">
      <c r="A9" s="9" t="s">
        <v>430</v>
      </c>
      <c r="B9" s="14" t="s">
        <v>554</v>
      </c>
      <c r="C9" s="15"/>
      <c r="D9" s="15"/>
      <c r="E9" s="15"/>
      <c r="F9" s="16"/>
      <c r="G9" s="9" t="s">
        <v>432</v>
      </c>
      <c r="H9" s="14" t="s">
        <v>555</v>
      </c>
      <c r="I9" s="15"/>
      <c r="J9" s="15"/>
      <c r="K9" s="16"/>
    </row>
    <row r="10" ht="123" customHeight="1" spans="1:11">
      <c r="A10" s="17" t="s">
        <v>434</v>
      </c>
      <c r="B10" s="17" t="s">
        <v>435</v>
      </c>
      <c r="C10" s="9" t="s">
        <v>436</v>
      </c>
      <c r="D10" s="14" t="s">
        <v>554</v>
      </c>
      <c r="E10" s="15"/>
      <c r="F10" s="16"/>
      <c r="G10" s="17" t="s">
        <v>437</v>
      </c>
      <c r="H10" s="9" t="s">
        <v>438</v>
      </c>
      <c r="I10" s="14" t="s">
        <v>554</v>
      </c>
      <c r="J10" s="15"/>
      <c r="K10" s="16"/>
    </row>
    <row r="11" ht="31" customHeight="1" spans="1:11">
      <c r="A11" s="18"/>
      <c r="B11" s="18"/>
      <c r="C11" s="9" t="s">
        <v>439</v>
      </c>
      <c r="D11" s="14" t="s">
        <v>440</v>
      </c>
      <c r="E11" s="15"/>
      <c r="F11" s="16"/>
      <c r="G11" s="18"/>
      <c r="H11" s="9" t="s">
        <v>441</v>
      </c>
      <c r="I11" s="14" t="s">
        <v>440</v>
      </c>
      <c r="J11" s="15"/>
      <c r="K11" s="16"/>
    </row>
    <row r="12" ht="31" customHeight="1" spans="1:11">
      <c r="A12" s="18"/>
      <c r="B12" s="18"/>
      <c r="C12" s="9" t="s">
        <v>442</v>
      </c>
      <c r="D12" s="14" t="s">
        <v>440</v>
      </c>
      <c r="E12" s="15"/>
      <c r="F12" s="16"/>
      <c r="G12" s="18"/>
      <c r="H12" s="9" t="s">
        <v>443</v>
      </c>
      <c r="I12" s="14" t="s">
        <v>440</v>
      </c>
      <c r="J12" s="15"/>
      <c r="K12" s="16"/>
    </row>
    <row r="13" ht="31" customHeight="1" spans="1:11">
      <c r="A13" s="18"/>
      <c r="B13" s="18"/>
      <c r="C13" s="9" t="s">
        <v>444</v>
      </c>
      <c r="D13" s="14" t="s">
        <v>440</v>
      </c>
      <c r="E13" s="15"/>
      <c r="F13" s="16"/>
      <c r="G13" s="18"/>
      <c r="H13" s="9" t="s">
        <v>445</v>
      </c>
      <c r="I13" s="14" t="s">
        <v>440</v>
      </c>
      <c r="J13" s="15"/>
      <c r="K13" s="16"/>
    </row>
    <row r="14" ht="31" customHeight="1" spans="1:11">
      <c r="A14" s="18"/>
      <c r="B14" s="18"/>
      <c r="C14" s="9" t="s">
        <v>446</v>
      </c>
      <c r="D14" s="14" t="s">
        <v>440</v>
      </c>
      <c r="E14" s="15"/>
      <c r="F14" s="16"/>
      <c r="G14" s="18"/>
      <c r="H14" s="9" t="s">
        <v>447</v>
      </c>
      <c r="I14" s="14" t="s">
        <v>440</v>
      </c>
      <c r="J14" s="15"/>
      <c r="K14" s="16"/>
    </row>
    <row r="15" ht="31"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15"/>
  <sheetViews>
    <sheetView workbookViewId="0">
      <selection activeCell="F5" sqref="F5"/>
    </sheetView>
  </sheetViews>
  <sheetFormatPr defaultColWidth="9" defaultRowHeight="14.25"/>
  <cols>
    <col min="1" max="1" width="16.875" style="1" customWidth="1"/>
    <col min="2" max="11" width="15.625" style="1" customWidth="1"/>
    <col min="12" max="16384" width="9" style="2"/>
  </cols>
  <sheetData>
    <row r="2" ht="31.5" spans="1:11">
      <c r="A2" s="3" t="s">
        <v>408</v>
      </c>
      <c r="B2" s="3"/>
      <c r="C2" s="3"/>
      <c r="D2" s="3"/>
      <c r="E2" s="3"/>
      <c r="F2" s="3"/>
      <c r="G2" s="3"/>
      <c r="H2" s="3"/>
      <c r="I2" s="3"/>
      <c r="J2" s="3"/>
      <c r="K2" s="3"/>
    </row>
    <row r="3" spans="1:11">
      <c r="A3" s="4" t="s">
        <v>409</v>
      </c>
      <c r="B3" s="5" t="s">
        <v>412</v>
      </c>
      <c r="C3" s="6"/>
      <c r="D3" s="4" t="s">
        <v>411</v>
      </c>
      <c r="E3" s="7" t="s">
        <v>412</v>
      </c>
      <c r="F3" s="6"/>
      <c r="G3" s="4" t="s">
        <v>413</v>
      </c>
      <c r="H3" s="8" t="s">
        <v>414</v>
      </c>
      <c r="I3" s="4"/>
      <c r="K3" s="20" t="s">
        <v>32</v>
      </c>
    </row>
    <row r="4" ht="42.75" spans="1:11">
      <c r="A4" s="9" t="s">
        <v>269</v>
      </c>
      <c r="B4" s="9" t="s">
        <v>415</v>
      </c>
      <c r="C4" s="9" t="s">
        <v>39</v>
      </c>
      <c r="D4" s="9" t="s">
        <v>416</v>
      </c>
      <c r="E4" s="9" t="s">
        <v>417</v>
      </c>
      <c r="F4" s="9" t="s">
        <v>418</v>
      </c>
      <c r="G4" s="9" t="s">
        <v>419</v>
      </c>
      <c r="H4" s="9" t="s">
        <v>420</v>
      </c>
      <c r="I4" s="9" t="s">
        <v>421</v>
      </c>
      <c r="J4" s="9" t="s">
        <v>422</v>
      </c>
      <c r="K4" s="9" t="s">
        <v>400</v>
      </c>
    </row>
    <row r="5" ht="35" customHeight="1" spans="1:11">
      <c r="A5" s="10" t="s">
        <v>423</v>
      </c>
      <c r="B5" s="10">
        <v>1</v>
      </c>
      <c r="C5" s="10">
        <v>2</v>
      </c>
      <c r="D5" s="10">
        <v>3</v>
      </c>
      <c r="E5" s="10">
        <v>4</v>
      </c>
      <c r="F5" s="10">
        <v>5</v>
      </c>
      <c r="G5" s="10">
        <v>6</v>
      </c>
      <c r="H5" s="10">
        <v>7</v>
      </c>
      <c r="I5" s="10">
        <v>8</v>
      </c>
      <c r="J5" s="10">
        <v>9</v>
      </c>
      <c r="K5" s="10"/>
    </row>
    <row r="6" ht="35" customHeight="1" spans="1:11">
      <c r="A6" s="11" t="s">
        <v>556</v>
      </c>
      <c r="B6" s="12">
        <v>100</v>
      </c>
      <c r="C6" s="12">
        <v>100</v>
      </c>
      <c r="D6" s="12">
        <v>0</v>
      </c>
      <c r="E6" s="12">
        <v>0</v>
      </c>
      <c r="F6" s="12">
        <v>0</v>
      </c>
      <c r="G6" s="13">
        <v>0</v>
      </c>
      <c r="H6" s="12">
        <v>0</v>
      </c>
      <c r="I6" s="12">
        <v>0</v>
      </c>
      <c r="J6" s="12">
        <v>0</v>
      </c>
      <c r="K6" s="21"/>
    </row>
    <row r="7" ht="87" customHeight="1" spans="1:11">
      <c r="A7" s="9" t="s">
        <v>425</v>
      </c>
      <c r="B7" s="14" t="s">
        <v>557</v>
      </c>
      <c r="C7" s="15"/>
      <c r="D7" s="15"/>
      <c r="E7" s="15"/>
      <c r="F7" s="15"/>
      <c r="G7" s="15"/>
      <c r="H7" s="15"/>
      <c r="I7" s="15"/>
      <c r="J7" s="15"/>
      <c r="K7" s="16"/>
    </row>
    <row r="8" ht="87" customHeight="1" spans="1:11">
      <c r="A8" s="9" t="s">
        <v>426</v>
      </c>
      <c r="B8" s="14" t="s">
        <v>557</v>
      </c>
      <c r="C8" s="15"/>
      <c r="D8" s="15"/>
      <c r="E8" s="15"/>
      <c r="F8" s="16"/>
      <c r="G8" s="9" t="s">
        <v>428</v>
      </c>
      <c r="H8" s="14" t="s">
        <v>557</v>
      </c>
      <c r="I8" s="15"/>
      <c r="J8" s="15"/>
      <c r="K8" s="16"/>
    </row>
    <row r="9" ht="87" customHeight="1" spans="1:11">
      <c r="A9" s="9" t="s">
        <v>430</v>
      </c>
      <c r="B9" s="14" t="s">
        <v>557</v>
      </c>
      <c r="C9" s="15"/>
      <c r="D9" s="15"/>
      <c r="E9" s="15"/>
      <c r="F9" s="16"/>
      <c r="G9" s="9" t="s">
        <v>432</v>
      </c>
      <c r="H9" s="14" t="s">
        <v>534</v>
      </c>
      <c r="I9" s="15"/>
      <c r="J9" s="15"/>
      <c r="K9" s="16"/>
    </row>
    <row r="10" ht="108" customHeight="1" spans="1:11">
      <c r="A10" s="17" t="s">
        <v>434</v>
      </c>
      <c r="B10" s="17" t="s">
        <v>435</v>
      </c>
      <c r="C10" s="9" t="s">
        <v>436</v>
      </c>
      <c r="D10" s="14" t="s">
        <v>557</v>
      </c>
      <c r="E10" s="15"/>
      <c r="F10" s="16"/>
      <c r="G10" s="17" t="s">
        <v>437</v>
      </c>
      <c r="H10" s="9" t="s">
        <v>438</v>
      </c>
      <c r="I10" s="14" t="s">
        <v>557</v>
      </c>
      <c r="J10" s="15"/>
      <c r="K10" s="16"/>
    </row>
    <row r="11" ht="32" customHeight="1" spans="1:11">
      <c r="A11" s="18"/>
      <c r="B11" s="18"/>
      <c r="C11" s="9" t="s">
        <v>439</v>
      </c>
      <c r="D11" s="14" t="s">
        <v>440</v>
      </c>
      <c r="E11" s="15"/>
      <c r="F11" s="16"/>
      <c r="G11" s="18"/>
      <c r="H11" s="9" t="s">
        <v>441</v>
      </c>
      <c r="I11" s="14" t="s">
        <v>440</v>
      </c>
      <c r="J11" s="15"/>
      <c r="K11" s="16"/>
    </row>
    <row r="12" ht="32" customHeight="1" spans="1:11">
      <c r="A12" s="18"/>
      <c r="B12" s="18"/>
      <c r="C12" s="9" t="s">
        <v>442</v>
      </c>
      <c r="D12" s="14" t="s">
        <v>440</v>
      </c>
      <c r="E12" s="15"/>
      <c r="F12" s="16"/>
      <c r="G12" s="18"/>
      <c r="H12" s="9" t="s">
        <v>443</v>
      </c>
      <c r="I12" s="14" t="s">
        <v>440</v>
      </c>
      <c r="J12" s="15"/>
      <c r="K12" s="16"/>
    </row>
    <row r="13" ht="32" customHeight="1" spans="1:11">
      <c r="A13" s="18"/>
      <c r="B13" s="18"/>
      <c r="C13" s="9" t="s">
        <v>444</v>
      </c>
      <c r="D13" s="14" t="s">
        <v>440</v>
      </c>
      <c r="E13" s="15"/>
      <c r="F13" s="16"/>
      <c r="G13" s="18"/>
      <c r="H13" s="9" t="s">
        <v>445</v>
      </c>
      <c r="I13" s="14" t="s">
        <v>440</v>
      </c>
      <c r="J13" s="15"/>
      <c r="K13" s="16"/>
    </row>
    <row r="14" ht="32" customHeight="1" spans="1:11">
      <c r="A14" s="18"/>
      <c r="B14" s="18"/>
      <c r="C14" s="9" t="s">
        <v>446</v>
      </c>
      <c r="D14" s="14" t="s">
        <v>440</v>
      </c>
      <c r="E14" s="15"/>
      <c r="F14" s="16"/>
      <c r="G14" s="18"/>
      <c r="H14" s="9" t="s">
        <v>447</v>
      </c>
      <c r="I14" s="14" t="s">
        <v>440</v>
      </c>
      <c r="J14" s="15"/>
      <c r="K14" s="16"/>
    </row>
    <row r="15" ht="32" customHeight="1" spans="1:11">
      <c r="A15" s="19"/>
      <c r="B15" s="19"/>
      <c r="C15" s="9" t="s">
        <v>448</v>
      </c>
      <c r="D15" s="14" t="s">
        <v>440</v>
      </c>
      <c r="E15" s="15"/>
      <c r="F15" s="16"/>
      <c r="G15" s="19"/>
      <c r="H15" s="9" t="s">
        <v>449</v>
      </c>
      <c r="I15" s="14" t="s">
        <v>440</v>
      </c>
      <c r="J15" s="15"/>
      <c r="K15" s="16"/>
    </row>
  </sheetData>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ageMargins left="0.75" right="0.75" top="1" bottom="1" header="0.511805555555556" footer="0.511805555555556"/>
  <pageSetup paperSize="9" scale="5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P46"/>
  <sheetViews>
    <sheetView topLeftCell="A10" workbookViewId="0">
      <selection activeCell="R26" sqref="R26"/>
    </sheetView>
  </sheetViews>
  <sheetFormatPr defaultColWidth="9" defaultRowHeight="13.5"/>
  <cols>
    <col min="1" max="1" width="7" customWidth="1"/>
    <col min="5" max="5" width="35.25" customWidth="1"/>
    <col min="6" max="9" width="13.25" customWidth="1"/>
    <col min="10" max="16" width="3.25" customWidth="1"/>
  </cols>
  <sheetData>
    <row r="2" ht="27" spans="1:16">
      <c r="A2" s="265" t="s">
        <v>100</v>
      </c>
      <c r="B2" s="265"/>
      <c r="C2" s="265"/>
      <c r="D2" s="265"/>
      <c r="E2" s="265"/>
      <c r="F2" s="265"/>
      <c r="G2" s="265"/>
      <c r="H2" s="265"/>
      <c r="I2" s="265"/>
      <c r="J2" s="265"/>
      <c r="K2" s="265"/>
      <c r="L2" s="265"/>
      <c r="M2" s="265"/>
      <c r="N2" s="265"/>
      <c r="O2" s="265"/>
      <c r="P2" s="265"/>
    </row>
    <row r="3" spans="1:16">
      <c r="A3" s="193"/>
      <c r="B3" s="193"/>
      <c r="C3" s="193"/>
      <c r="D3" s="193"/>
      <c r="E3" s="193"/>
      <c r="F3" s="193"/>
      <c r="G3" s="193"/>
      <c r="H3" s="193"/>
      <c r="I3" s="193"/>
      <c r="J3" s="193"/>
      <c r="K3" s="193"/>
      <c r="N3" s="193"/>
      <c r="O3" s="193"/>
      <c r="P3" s="111" t="s">
        <v>101</v>
      </c>
    </row>
    <row r="4" spans="1:16">
      <c r="A4" s="50" t="s">
        <v>31</v>
      </c>
      <c r="B4" s="194"/>
      <c r="C4" s="194"/>
      <c r="D4" s="194"/>
      <c r="E4" s="194"/>
      <c r="F4" s="193"/>
      <c r="G4" s="193"/>
      <c r="H4" s="193"/>
      <c r="I4" s="193"/>
      <c r="J4" s="193"/>
      <c r="K4" s="193"/>
      <c r="N4" s="201" t="s">
        <v>32</v>
      </c>
      <c r="O4" s="201"/>
      <c r="P4" s="237"/>
    </row>
    <row r="5" spans="1:16">
      <c r="A5" s="266" t="s">
        <v>81</v>
      </c>
      <c r="B5" s="84" t="s">
        <v>102</v>
      </c>
      <c r="C5" s="84"/>
      <c r="D5" s="84"/>
      <c r="E5" s="267" t="s">
        <v>103</v>
      </c>
      <c r="F5" s="80" t="s">
        <v>82</v>
      </c>
      <c r="G5" s="80"/>
      <c r="H5" s="80"/>
      <c r="I5" s="80"/>
      <c r="J5" s="80"/>
      <c r="K5" s="80"/>
      <c r="L5" s="80"/>
      <c r="M5" s="80"/>
      <c r="N5" s="80"/>
      <c r="O5" s="80"/>
      <c r="P5" s="80"/>
    </row>
    <row r="6" spans="1:16">
      <c r="A6" s="268"/>
      <c r="B6" s="269" t="s">
        <v>104</v>
      </c>
      <c r="C6" s="269" t="s">
        <v>105</v>
      </c>
      <c r="D6" s="269" t="s">
        <v>106</v>
      </c>
      <c r="E6" s="270"/>
      <c r="F6" s="266" t="s">
        <v>38</v>
      </c>
      <c r="G6" s="53" t="s">
        <v>37</v>
      </c>
      <c r="H6" s="53"/>
      <c r="I6" s="53" t="s">
        <v>84</v>
      </c>
      <c r="J6" s="53" t="s">
        <v>85</v>
      </c>
      <c r="K6" s="53" t="s">
        <v>86</v>
      </c>
      <c r="L6" s="53"/>
      <c r="M6" s="53" t="s">
        <v>87</v>
      </c>
      <c r="N6" s="53" t="s">
        <v>88</v>
      </c>
      <c r="O6" s="53" t="s">
        <v>89</v>
      </c>
      <c r="P6" s="53" t="s">
        <v>90</v>
      </c>
    </row>
    <row r="7" ht="42" customHeight="1" spans="1:16">
      <c r="A7" s="271"/>
      <c r="B7" s="272"/>
      <c r="C7" s="272"/>
      <c r="D7" s="272"/>
      <c r="E7" s="273"/>
      <c r="F7" s="271"/>
      <c r="G7" s="108" t="s">
        <v>39</v>
      </c>
      <c r="H7" s="53" t="s">
        <v>93</v>
      </c>
      <c r="I7" s="53"/>
      <c r="J7" s="53"/>
      <c r="K7" s="108" t="s">
        <v>94</v>
      </c>
      <c r="L7" s="53" t="s">
        <v>95</v>
      </c>
      <c r="M7" s="53"/>
      <c r="N7" s="53"/>
      <c r="O7" s="53"/>
      <c r="P7" s="53"/>
    </row>
    <row r="8" ht="24" customHeight="1" spans="1:16">
      <c r="A8" s="69"/>
      <c r="B8" s="134"/>
      <c r="C8" s="135"/>
      <c r="D8" s="135"/>
      <c r="E8" s="134" t="s">
        <v>38</v>
      </c>
      <c r="F8" s="233">
        <f>F9+F30+F37+F41</f>
        <v>82590.36</v>
      </c>
      <c r="G8" s="233">
        <f t="shared" ref="G8:I8" si="0">G9+G30+G37+G41</f>
        <v>81533.86</v>
      </c>
      <c r="H8" s="233">
        <f t="shared" si="0"/>
        <v>2891</v>
      </c>
      <c r="I8" s="233">
        <f t="shared" si="0"/>
        <v>1056.5</v>
      </c>
      <c r="J8" s="69"/>
      <c r="K8" s="69"/>
      <c r="L8" s="69"/>
      <c r="M8" s="69"/>
      <c r="N8" s="69"/>
      <c r="O8" s="69"/>
      <c r="P8" s="69"/>
    </row>
    <row r="9" customHeight="1" spans="1:16">
      <c r="A9" s="69"/>
      <c r="B9" s="134">
        <v>204</v>
      </c>
      <c r="C9" s="135"/>
      <c r="D9" s="135"/>
      <c r="E9" s="134" t="s">
        <v>40</v>
      </c>
      <c r="F9" s="233">
        <f>F10</f>
        <v>70090.85</v>
      </c>
      <c r="G9" s="233">
        <f t="shared" ref="G9:I9" si="1">G10</f>
        <v>69034.35</v>
      </c>
      <c r="H9" s="233">
        <f t="shared" si="1"/>
        <v>2891</v>
      </c>
      <c r="I9" s="233">
        <f t="shared" si="1"/>
        <v>1056.5</v>
      </c>
      <c r="J9" s="69"/>
      <c r="K9" s="69"/>
      <c r="L9" s="69"/>
      <c r="M9" s="69"/>
      <c r="N9" s="69"/>
      <c r="O9" s="69"/>
      <c r="P9" s="69"/>
    </row>
    <row r="10" customHeight="1" spans="1:16">
      <c r="A10" s="69"/>
      <c r="B10" s="134"/>
      <c r="C10" s="135" t="s">
        <v>107</v>
      </c>
      <c r="D10" s="135"/>
      <c r="E10" s="134" t="s">
        <v>42</v>
      </c>
      <c r="F10" s="233">
        <f>F11+F17+F18+F19+F20+F21+F22+F23+F24</f>
        <v>70090.85</v>
      </c>
      <c r="G10" s="233">
        <f t="shared" ref="G10:I10" si="2">G11+G17+G18+G19+G20+G21+G22+G23+G24</f>
        <v>69034.35</v>
      </c>
      <c r="H10" s="233">
        <f t="shared" si="2"/>
        <v>2891</v>
      </c>
      <c r="I10" s="233">
        <f t="shared" si="2"/>
        <v>1056.5</v>
      </c>
      <c r="J10" s="69"/>
      <c r="K10" s="69"/>
      <c r="L10" s="69"/>
      <c r="M10" s="69"/>
      <c r="N10" s="69"/>
      <c r="O10" s="69"/>
      <c r="P10" s="69"/>
    </row>
    <row r="11" customHeight="1" spans="1:16">
      <c r="A11" s="69"/>
      <c r="B11" s="134">
        <v>204</v>
      </c>
      <c r="C11" s="135" t="s">
        <v>108</v>
      </c>
      <c r="D11" s="135" t="s">
        <v>109</v>
      </c>
      <c r="E11" s="134" t="s">
        <v>44</v>
      </c>
      <c r="F11" s="233">
        <f>G11+I11</f>
        <v>43025.6</v>
      </c>
      <c r="G11" s="243">
        <f>SUM(G12:G16)</f>
        <v>43025.6</v>
      </c>
      <c r="H11" s="243">
        <f t="shared" ref="H11:I11" si="3">SUM(H12:H16)</f>
        <v>0</v>
      </c>
      <c r="I11" s="243">
        <f t="shared" si="3"/>
        <v>0</v>
      </c>
      <c r="J11" s="69"/>
      <c r="K11" s="69"/>
      <c r="L11" s="69"/>
      <c r="M11" s="69"/>
      <c r="N11" s="69"/>
      <c r="O11" s="69"/>
      <c r="P11" s="69"/>
    </row>
    <row r="12" customHeight="1" spans="1:16">
      <c r="A12" s="69"/>
      <c r="B12" s="134"/>
      <c r="C12" s="135"/>
      <c r="D12" s="135"/>
      <c r="E12" s="91" t="s">
        <v>43</v>
      </c>
      <c r="F12" s="233">
        <f t="shared" ref="F12:F16" si="4">G12+I12</f>
        <v>41519.18</v>
      </c>
      <c r="G12" s="243">
        <v>41519.18</v>
      </c>
      <c r="H12" s="236"/>
      <c r="I12" s="235"/>
      <c r="J12" s="69"/>
      <c r="K12" s="69"/>
      <c r="L12" s="69"/>
      <c r="M12" s="69"/>
      <c r="N12" s="69"/>
      <c r="O12" s="69"/>
      <c r="P12" s="69"/>
    </row>
    <row r="13" customHeight="1" spans="1:16">
      <c r="A13" s="69"/>
      <c r="B13" s="134"/>
      <c r="C13" s="135"/>
      <c r="D13" s="135"/>
      <c r="E13" s="91" t="s">
        <v>4</v>
      </c>
      <c r="F13" s="233">
        <f t="shared" si="4"/>
        <v>1139.91</v>
      </c>
      <c r="G13" s="243">
        <v>1139.91</v>
      </c>
      <c r="H13" s="236"/>
      <c r="I13" s="235"/>
      <c r="J13" s="69"/>
      <c r="K13" s="69"/>
      <c r="L13" s="69"/>
      <c r="M13" s="69"/>
      <c r="N13" s="69"/>
      <c r="O13" s="69"/>
      <c r="P13" s="69"/>
    </row>
    <row r="14" customHeight="1" spans="1:16">
      <c r="A14" s="69"/>
      <c r="B14" s="134"/>
      <c r="C14" s="135"/>
      <c r="D14" s="135"/>
      <c r="E14" s="91" t="s">
        <v>5</v>
      </c>
      <c r="F14" s="233">
        <f t="shared" si="4"/>
        <v>366.51</v>
      </c>
      <c r="G14" s="243">
        <v>366.51</v>
      </c>
      <c r="H14" s="236"/>
      <c r="I14" s="235"/>
      <c r="J14" s="69"/>
      <c r="K14" s="69"/>
      <c r="L14" s="69"/>
      <c r="M14" s="69"/>
      <c r="N14" s="69"/>
      <c r="O14" s="69"/>
      <c r="P14" s="69"/>
    </row>
    <row r="15" customHeight="1" spans="1:16">
      <c r="A15" s="69"/>
      <c r="B15" s="134"/>
      <c r="C15" s="135"/>
      <c r="D15" s="135"/>
      <c r="E15" s="91" t="s">
        <v>6</v>
      </c>
      <c r="F15" s="233">
        <f t="shared" si="4"/>
        <v>0</v>
      </c>
      <c r="G15" s="243">
        <v>0</v>
      </c>
      <c r="H15" s="236"/>
      <c r="I15" s="235"/>
      <c r="J15" s="69"/>
      <c r="K15" s="69"/>
      <c r="L15" s="69"/>
      <c r="M15" s="69"/>
      <c r="N15" s="69"/>
      <c r="O15" s="69"/>
      <c r="P15" s="69"/>
    </row>
    <row r="16" customHeight="1" spans="1:16">
      <c r="A16" s="69"/>
      <c r="B16" s="134"/>
      <c r="C16" s="135"/>
      <c r="D16" s="135"/>
      <c r="E16" s="91" t="s">
        <v>7</v>
      </c>
      <c r="F16" s="233">
        <f t="shared" si="4"/>
        <v>0</v>
      </c>
      <c r="G16" s="243">
        <v>0</v>
      </c>
      <c r="H16" s="236"/>
      <c r="I16" s="235"/>
      <c r="J16" s="69"/>
      <c r="K16" s="69"/>
      <c r="L16" s="69"/>
      <c r="M16" s="69"/>
      <c r="N16" s="69"/>
      <c r="O16" s="69"/>
      <c r="P16" s="69"/>
    </row>
    <row r="17" customHeight="1" spans="1:16">
      <c r="A17" s="69"/>
      <c r="B17" s="134">
        <v>204</v>
      </c>
      <c r="C17" s="135" t="s">
        <v>108</v>
      </c>
      <c r="D17" s="135" t="s">
        <v>110</v>
      </c>
      <c r="E17" s="134" t="s">
        <v>46</v>
      </c>
      <c r="F17" s="233">
        <f t="shared" ref="F17:F45" si="5">G17+I17</f>
        <v>2891</v>
      </c>
      <c r="G17" s="243">
        <v>2891</v>
      </c>
      <c r="H17" s="235">
        <v>2891</v>
      </c>
      <c r="I17" s="235"/>
      <c r="J17" s="69"/>
      <c r="K17" s="69"/>
      <c r="L17" s="69"/>
      <c r="M17" s="69"/>
      <c r="N17" s="69"/>
      <c r="O17" s="69"/>
      <c r="P17" s="69"/>
    </row>
    <row r="18" customHeight="1" spans="1:16">
      <c r="A18" s="69"/>
      <c r="B18" s="134">
        <v>204</v>
      </c>
      <c r="C18" s="135" t="s">
        <v>108</v>
      </c>
      <c r="D18" s="135" t="s">
        <v>111</v>
      </c>
      <c r="E18" s="134" t="s">
        <v>47</v>
      </c>
      <c r="F18" s="233">
        <f t="shared" si="5"/>
        <v>957</v>
      </c>
      <c r="G18" s="243">
        <v>957</v>
      </c>
      <c r="H18" s="236"/>
      <c r="I18" s="235"/>
      <c r="J18" s="69"/>
      <c r="K18" s="69"/>
      <c r="L18" s="69"/>
      <c r="M18" s="69"/>
      <c r="N18" s="69"/>
      <c r="O18" s="69"/>
      <c r="P18" s="69"/>
    </row>
    <row r="19" customHeight="1" spans="1:16">
      <c r="A19" s="69"/>
      <c r="B19" s="134">
        <v>204</v>
      </c>
      <c r="C19" s="135" t="s">
        <v>108</v>
      </c>
      <c r="D19" s="135" t="s">
        <v>112</v>
      </c>
      <c r="E19" s="134" t="s">
        <v>48</v>
      </c>
      <c r="F19" s="233">
        <f t="shared" si="5"/>
        <v>1532.42</v>
      </c>
      <c r="G19" s="243">
        <v>1532.42</v>
      </c>
      <c r="H19" s="236"/>
      <c r="I19" s="235"/>
      <c r="J19" s="69"/>
      <c r="K19" s="69"/>
      <c r="L19" s="69"/>
      <c r="M19" s="69"/>
      <c r="N19" s="69"/>
      <c r="O19" s="69"/>
      <c r="P19" s="69"/>
    </row>
    <row r="20" customHeight="1" spans="1:16">
      <c r="A20" s="69"/>
      <c r="B20" s="134">
        <v>204</v>
      </c>
      <c r="C20" s="135" t="s">
        <v>108</v>
      </c>
      <c r="D20" s="135" t="s">
        <v>113</v>
      </c>
      <c r="E20" s="134" t="s">
        <v>49</v>
      </c>
      <c r="F20" s="233">
        <f t="shared" si="5"/>
        <v>299</v>
      </c>
      <c r="G20" s="243">
        <v>299</v>
      </c>
      <c r="H20" s="236"/>
      <c r="I20" s="235"/>
      <c r="J20" s="69"/>
      <c r="K20" s="69"/>
      <c r="L20" s="69"/>
      <c r="M20" s="69"/>
      <c r="N20" s="69"/>
      <c r="O20" s="69"/>
      <c r="P20" s="69"/>
    </row>
    <row r="21" customHeight="1" spans="1:16">
      <c r="A21" s="69"/>
      <c r="B21" s="134"/>
      <c r="C21" s="135"/>
      <c r="D21" s="135"/>
      <c r="E21" s="134" t="s">
        <v>50</v>
      </c>
      <c r="F21" s="233">
        <f t="shared" si="5"/>
        <v>5</v>
      </c>
      <c r="G21" s="243">
        <v>5</v>
      </c>
      <c r="H21" s="236"/>
      <c r="I21" s="235"/>
      <c r="J21" s="69"/>
      <c r="K21" s="69"/>
      <c r="L21" s="69"/>
      <c r="M21" s="69"/>
      <c r="N21" s="69"/>
      <c r="O21" s="69"/>
      <c r="P21" s="69"/>
    </row>
    <row r="22" customHeight="1" spans="1:16">
      <c r="A22" s="69"/>
      <c r="B22" s="134">
        <v>204</v>
      </c>
      <c r="C22" s="135" t="s">
        <v>108</v>
      </c>
      <c r="D22" s="135" t="s">
        <v>114</v>
      </c>
      <c r="E22" s="134" t="s">
        <v>52</v>
      </c>
      <c r="F22" s="233">
        <f t="shared" si="5"/>
        <v>0</v>
      </c>
      <c r="G22" s="243">
        <v>0</v>
      </c>
      <c r="H22" s="236"/>
      <c r="I22" s="235"/>
      <c r="J22" s="69"/>
      <c r="K22" s="69"/>
      <c r="L22" s="69"/>
      <c r="M22" s="69"/>
      <c r="N22" s="69"/>
      <c r="O22" s="69"/>
      <c r="P22" s="69"/>
    </row>
    <row r="23" customHeight="1" spans="1:16">
      <c r="A23" s="69"/>
      <c r="B23" s="134">
        <v>204</v>
      </c>
      <c r="C23" s="135" t="s">
        <v>108</v>
      </c>
      <c r="D23" s="135" t="s">
        <v>115</v>
      </c>
      <c r="E23" s="134" t="s">
        <v>54</v>
      </c>
      <c r="F23" s="233">
        <f t="shared" si="5"/>
        <v>196.46</v>
      </c>
      <c r="G23" s="243">
        <v>196.46</v>
      </c>
      <c r="H23" s="236"/>
      <c r="I23" s="235"/>
      <c r="J23" s="69"/>
      <c r="K23" s="69"/>
      <c r="L23" s="69"/>
      <c r="M23" s="69"/>
      <c r="N23" s="69"/>
      <c r="O23" s="69"/>
      <c r="P23" s="69"/>
    </row>
    <row r="24" customHeight="1" spans="1:16">
      <c r="A24" s="69"/>
      <c r="B24" s="134">
        <v>204</v>
      </c>
      <c r="C24" s="135" t="s">
        <v>108</v>
      </c>
      <c r="D24" s="135" t="s">
        <v>116</v>
      </c>
      <c r="E24" s="134" t="s">
        <v>55</v>
      </c>
      <c r="F24" s="233">
        <f t="shared" si="5"/>
        <v>21184.37</v>
      </c>
      <c r="G24" s="243">
        <f>SUM(G25:G29)</f>
        <v>20127.87</v>
      </c>
      <c r="H24" s="243">
        <f t="shared" ref="H24:I24" si="6">SUM(H25:H29)</f>
        <v>0</v>
      </c>
      <c r="I24" s="243">
        <f t="shared" si="6"/>
        <v>1056.5</v>
      </c>
      <c r="J24" s="69"/>
      <c r="K24" s="69"/>
      <c r="L24" s="69"/>
      <c r="M24" s="69"/>
      <c r="N24" s="69"/>
      <c r="O24" s="69"/>
      <c r="P24" s="69"/>
    </row>
    <row r="25" customHeight="1" spans="1:16">
      <c r="A25" s="69"/>
      <c r="B25" s="134"/>
      <c r="C25" s="135"/>
      <c r="D25" s="135"/>
      <c r="E25" s="91" t="s">
        <v>43</v>
      </c>
      <c r="F25" s="233">
        <f t="shared" ref="F25:F29" si="7">G25+I25</f>
        <v>18225.8</v>
      </c>
      <c r="G25" s="243">
        <v>18152.8</v>
      </c>
      <c r="H25" s="236"/>
      <c r="I25" s="235">
        <v>73</v>
      </c>
      <c r="J25" s="69"/>
      <c r="K25" s="69"/>
      <c r="L25" s="69"/>
      <c r="M25" s="69"/>
      <c r="N25" s="69"/>
      <c r="O25" s="69"/>
      <c r="P25" s="69"/>
    </row>
    <row r="26" customHeight="1" spans="1:16">
      <c r="A26" s="69"/>
      <c r="B26" s="134"/>
      <c r="C26" s="135"/>
      <c r="D26" s="135"/>
      <c r="E26" s="91" t="s">
        <v>4</v>
      </c>
      <c r="F26" s="233">
        <f t="shared" si="7"/>
        <v>2456.7</v>
      </c>
      <c r="G26" s="243">
        <v>1473.2</v>
      </c>
      <c r="H26" s="236"/>
      <c r="I26" s="235">
        <v>983.5</v>
      </c>
      <c r="J26" s="69"/>
      <c r="K26" s="69"/>
      <c r="L26" s="69"/>
      <c r="M26" s="69"/>
      <c r="N26" s="69"/>
      <c r="O26" s="69"/>
      <c r="P26" s="69"/>
    </row>
    <row r="27" customHeight="1" spans="1:16">
      <c r="A27" s="69"/>
      <c r="B27" s="134"/>
      <c r="C27" s="135"/>
      <c r="D27" s="135"/>
      <c r="E27" s="91" t="s">
        <v>5</v>
      </c>
      <c r="F27" s="233">
        <f t="shared" si="7"/>
        <v>0</v>
      </c>
      <c r="G27" s="243">
        <v>0</v>
      </c>
      <c r="H27" s="236"/>
      <c r="I27" s="235"/>
      <c r="J27" s="69"/>
      <c r="K27" s="69"/>
      <c r="L27" s="69"/>
      <c r="M27" s="69"/>
      <c r="N27" s="69"/>
      <c r="O27" s="69"/>
      <c r="P27" s="69"/>
    </row>
    <row r="28" customHeight="1" spans="1:16">
      <c r="A28" s="69"/>
      <c r="B28" s="134"/>
      <c r="C28" s="135"/>
      <c r="D28" s="135"/>
      <c r="E28" s="91" t="s">
        <v>6</v>
      </c>
      <c r="F28" s="233">
        <f t="shared" si="7"/>
        <v>501.87</v>
      </c>
      <c r="G28" s="243">
        <v>501.87</v>
      </c>
      <c r="H28" s="236"/>
      <c r="I28" s="235"/>
      <c r="J28" s="69"/>
      <c r="K28" s="69"/>
      <c r="L28" s="69"/>
      <c r="M28" s="69"/>
      <c r="N28" s="69"/>
      <c r="O28" s="69"/>
      <c r="P28" s="69"/>
    </row>
    <row r="29" customHeight="1" spans="1:16">
      <c r="A29" s="69"/>
      <c r="B29" s="134"/>
      <c r="C29" s="135"/>
      <c r="D29" s="135"/>
      <c r="E29" s="91" t="s">
        <v>7</v>
      </c>
      <c r="F29" s="233">
        <f t="shared" si="7"/>
        <v>0</v>
      </c>
      <c r="G29" s="243">
        <v>0</v>
      </c>
      <c r="H29" s="236"/>
      <c r="I29" s="235"/>
      <c r="J29" s="69"/>
      <c r="K29" s="69"/>
      <c r="L29" s="69"/>
      <c r="M29" s="69"/>
      <c r="N29" s="69"/>
      <c r="O29" s="69"/>
      <c r="P29" s="69"/>
    </row>
    <row r="30" customHeight="1" spans="1:16">
      <c r="A30" s="69"/>
      <c r="B30" s="134">
        <v>208</v>
      </c>
      <c r="C30" s="135"/>
      <c r="D30" s="135"/>
      <c r="E30" s="134" t="s">
        <v>58</v>
      </c>
      <c r="F30" s="233">
        <f t="shared" si="5"/>
        <v>5554.15</v>
      </c>
      <c r="G30" s="241">
        <f>G31</f>
        <v>5554.15</v>
      </c>
      <c r="H30" s="241">
        <f t="shared" ref="H30:I30" si="8">H31</f>
        <v>0</v>
      </c>
      <c r="I30" s="241">
        <f t="shared" si="8"/>
        <v>0</v>
      </c>
      <c r="J30" s="69"/>
      <c r="K30" s="69"/>
      <c r="L30" s="69"/>
      <c r="M30" s="69"/>
      <c r="N30" s="69"/>
      <c r="O30" s="69"/>
      <c r="P30" s="69"/>
    </row>
    <row r="31" customHeight="1" spans="1:16">
      <c r="A31" s="69"/>
      <c r="B31" s="134"/>
      <c r="C31" s="135" t="s">
        <v>117</v>
      </c>
      <c r="D31" s="135"/>
      <c r="E31" s="134" t="s">
        <v>118</v>
      </c>
      <c r="F31" s="233">
        <f t="shared" si="5"/>
        <v>5554.15</v>
      </c>
      <c r="G31" s="241">
        <f>G32+G33+G36</f>
        <v>5554.15</v>
      </c>
      <c r="H31" s="241">
        <f t="shared" ref="H31:I31" si="9">H32+H33+H36</f>
        <v>0</v>
      </c>
      <c r="I31" s="241">
        <f t="shared" si="9"/>
        <v>0</v>
      </c>
      <c r="J31" s="69"/>
      <c r="K31" s="69"/>
      <c r="L31" s="69"/>
      <c r="M31" s="69"/>
      <c r="N31" s="69"/>
      <c r="O31" s="69"/>
      <c r="P31" s="69"/>
    </row>
    <row r="32" customHeight="1" spans="1:16">
      <c r="A32" s="69"/>
      <c r="B32" s="134">
        <v>208</v>
      </c>
      <c r="C32" s="135" t="s">
        <v>119</v>
      </c>
      <c r="D32" s="135" t="s">
        <v>109</v>
      </c>
      <c r="E32" s="134" t="s">
        <v>120</v>
      </c>
      <c r="F32" s="233">
        <f t="shared" si="5"/>
        <v>767.15</v>
      </c>
      <c r="G32" s="243">
        <v>767.15</v>
      </c>
      <c r="H32" s="236"/>
      <c r="I32" s="235"/>
      <c r="J32" s="69"/>
      <c r="K32" s="69"/>
      <c r="L32" s="69"/>
      <c r="M32" s="69"/>
      <c r="N32" s="69"/>
      <c r="O32" s="69"/>
      <c r="P32" s="69"/>
    </row>
    <row r="33" customHeight="1" spans="1:16">
      <c r="A33" s="69"/>
      <c r="B33" s="134">
        <v>208</v>
      </c>
      <c r="C33" s="135" t="s">
        <v>119</v>
      </c>
      <c r="D33" s="135" t="s">
        <v>117</v>
      </c>
      <c r="E33" s="134" t="s">
        <v>121</v>
      </c>
      <c r="F33" s="233">
        <f t="shared" si="5"/>
        <v>4361.5</v>
      </c>
      <c r="G33" s="241">
        <f>G34+G35</f>
        <v>4361.5</v>
      </c>
      <c r="H33" s="274"/>
      <c r="I33" s="233"/>
      <c r="J33" s="69"/>
      <c r="K33" s="69"/>
      <c r="L33" s="69"/>
      <c r="M33" s="69"/>
      <c r="N33" s="69"/>
      <c r="O33" s="69"/>
      <c r="P33" s="69"/>
    </row>
    <row r="34" customHeight="1" spans="1:16">
      <c r="A34" s="69"/>
      <c r="B34" s="134"/>
      <c r="C34" s="135"/>
      <c r="D34" s="135"/>
      <c r="E34" s="91" t="s">
        <v>43</v>
      </c>
      <c r="F34" s="233">
        <f t="shared" si="5"/>
        <v>4338.8</v>
      </c>
      <c r="G34" s="243">
        <v>4338.8</v>
      </c>
      <c r="H34" s="236"/>
      <c r="I34" s="235"/>
      <c r="J34" s="69"/>
      <c r="K34" s="69"/>
      <c r="L34" s="69"/>
      <c r="M34" s="69"/>
      <c r="N34" s="69"/>
      <c r="O34" s="69"/>
      <c r="P34" s="69"/>
    </row>
    <row r="35" customHeight="1" spans="1:16">
      <c r="A35" s="69"/>
      <c r="B35" s="134"/>
      <c r="C35" s="135"/>
      <c r="D35" s="135"/>
      <c r="E35" s="91" t="s">
        <v>6</v>
      </c>
      <c r="F35" s="233">
        <f t="shared" si="5"/>
        <v>22.7</v>
      </c>
      <c r="G35" s="243">
        <v>22.7</v>
      </c>
      <c r="H35" s="236"/>
      <c r="I35" s="235"/>
      <c r="J35" s="69"/>
      <c r="K35" s="69"/>
      <c r="L35" s="69"/>
      <c r="M35" s="69"/>
      <c r="N35" s="69"/>
      <c r="O35" s="69"/>
      <c r="P35" s="69"/>
    </row>
    <row r="36" customHeight="1" spans="1:16">
      <c r="A36" s="69"/>
      <c r="B36" s="134">
        <v>208</v>
      </c>
      <c r="C36" s="135" t="s">
        <v>119</v>
      </c>
      <c r="D36" s="135" t="s">
        <v>122</v>
      </c>
      <c r="E36" s="134" t="s">
        <v>123</v>
      </c>
      <c r="F36" s="233">
        <f t="shared" si="5"/>
        <v>425.5</v>
      </c>
      <c r="G36" s="243">
        <v>425.5</v>
      </c>
      <c r="H36" s="236"/>
      <c r="I36" s="235"/>
      <c r="J36" s="69"/>
      <c r="K36" s="69"/>
      <c r="L36" s="69"/>
      <c r="M36" s="69"/>
      <c r="N36" s="69"/>
      <c r="O36" s="69"/>
      <c r="P36" s="69"/>
    </row>
    <row r="37" customHeight="1" spans="1:16">
      <c r="A37" s="69"/>
      <c r="B37" s="134">
        <v>210</v>
      </c>
      <c r="C37" s="135"/>
      <c r="D37" s="135"/>
      <c r="E37" s="134" t="s">
        <v>68</v>
      </c>
      <c r="F37" s="233">
        <f t="shared" si="5"/>
        <v>3250.74</v>
      </c>
      <c r="G37" s="241">
        <f>G38</f>
        <v>3250.74</v>
      </c>
      <c r="H37" s="241">
        <f t="shared" ref="H37:I37" si="10">H38</f>
        <v>0</v>
      </c>
      <c r="I37" s="241">
        <f t="shared" si="10"/>
        <v>0</v>
      </c>
      <c r="J37" s="69"/>
      <c r="K37" s="69"/>
      <c r="L37" s="69"/>
      <c r="M37" s="69"/>
      <c r="N37" s="69"/>
      <c r="O37" s="69"/>
      <c r="P37" s="69"/>
    </row>
    <row r="38" customHeight="1" spans="1:16">
      <c r="A38" s="69"/>
      <c r="B38" s="134"/>
      <c r="C38" s="135" t="s">
        <v>124</v>
      </c>
      <c r="D38" s="135"/>
      <c r="E38" s="134" t="s">
        <v>70</v>
      </c>
      <c r="F38" s="233">
        <f t="shared" si="5"/>
        <v>3250.74</v>
      </c>
      <c r="G38" s="241">
        <f>G39+G40</f>
        <v>3250.74</v>
      </c>
      <c r="H38" s="241">
        <f t="shared" ref="H38:I38" si="11">H39+H40</f>
        <v>0</v>
      </c>
      <c r="I38" s="241">
        <f t="shared" si="11"/>
        <v>0</v>
      </c>
      <c r="J38" s="69"/>
      <c r="K38" s="69"/>
      <c r="L38" s="69"/>
      <c r="M38" s="69"/>
      <c r="N38" s="69"/>
      <c r="O38" s="69"/>
      <c r="P38" s="69"/>
    </row>
    <row r="39" customHeight="1" spans="1:16">
      <c r="A39" s="69"/>
      <c r="B39" s="134">
        <v>210</v>
      </c>
      <c r="C39" s="135" t="s">
        <v>125</v>
      </c>
      <c r="D39" s="135" t="s">
        <v>109</v>
      </c>
      <c r="E39" s="134" t="s">
        <v>71</v>
      </c>
      <c r="F39" s="233">
        <f t="shared" si="5"/>
        <v>3238.48</v>
      </c>
      <c r="G39" s="243">
        <v>3238.48</v>
      </c>
      <c r="H39" s="236"/>
      <c r="I39" s="235"/>
      <c r="J39" s="69"/>
      <c r="K39" s="69"/>
      <c r="L39" s="69"/>
      <c r="M39" s="69"/>
      <c r="N39" s="69"/>
      <c r="O39" s="69"/>
      <c r="P39" s="69"/>
    </row>
    <row r="40" customHeight="1" spans="1:16">
      <c r="A40" s="69"/>
      <c r="B40" s="134">
        <v>210</v>
      </c>
      <c r="C40" s="135" t="s">
        <v>125</v>
      </c>
      <c r="D40" s="135" t="s">
        <v>107</v>
      </c>
      <c r="E40" s="134" t="s">
        <v>126</v>
      </c>
      <c r="F40" s="233">
        <f t="shared" si="5"/>
        <v>12.26</v>
      </c>
      <c r="G40" s="243">
        <v>12.26</v>
      </c>
      <c r="H40" s="236"/>
      <c r="I40" s="235"/>
      <c r="J40" s="69"/>
      <c r="K40" s="69"/>
      <c r="L40" s="69"/>
      <c r="M40" s="69"/>
      <c r="N40" s="69"/>
      <c r="O40" s="69"/>
      <c r="P40" s="69"/>
    </row>
    <row r="41" customHeight="1" spans="1:16">
      <c r="A41" s="69"/>
      <c r="B41" s="134">
        <v>221</v>
      </c>
      <c r="C41" s="135"/>
      <c r="D41" s="135"/>
      <c r="E41" s="134" t="s">
        <v>73</v>
      </c>
      <c r="F41" s="233">
        <f t="shared" si="5"/>
        <v>3694.62</v>
      </c>
      <c r="G41" s="241">
        <f>G42</f>
        <v>3694.62</v>
      </c>
      <c r="H41" s="241">
        <f t="shared" ref="H41:I42" si="12">H42</f>
        <v>0</v>
      </c>
      <c r="I41" s="241">
        <f t="shared" si="12"/>
        <v>0</v>
      </c>
      <c r="J41" s="69"/>
      <c r="K41" s="69"/>
      <c r="L41" s="69"/>
      <c r="M41" s="69"/>
      <c r="N41" s="69"/>
      <c r="O41" s="69"/>
      <c r="P41" s="69"/>
    </row>
    <row r="42" customHeight="1" spans="1:16">
      <c r="A42" s="69"/>
      <c r="B42" s="134"/>
      <c r="C42" s="135" t="s">
        <v>107</v>
      </c>
      <c r="D42" s="135"/>
      <c r="E42" s="134" t="s">
        <v>74</v>
      </c>
      <c r="F42" s="233">
        <f t="shared" si="5"/>
        <v>3694.62</v>
      </c>
      <c r="G42" s="241">
        <f>G43</f>
        <v>3694.62</v>
      </c>
      <c r="H42" s="241">
        <f t="shared" si="12"/>
        <v>0</v>
      </c>
      <c r="I42" s="241">
        <f t="shared" si="12"/>
        <v>0</v>
      </c>
      <c r="J42" s="69"/>
      <c r="K42" s="69"/>
      <c r="L42" s="69"/>
      <c r="M42" s="69"/>
      <c r="N42" s="69"/>
      <c r="O42" s="69"/>
      <c r="P42" s="69"/>
    </row>
    <row r="43" customHeight="1" spans="1:16">
      <c r="A43" s="69"/>
      <c r="B43" s="134">
        <v>221</v>
      </c>
      <c r="C43" s="135" t="s">
        <v>108</v>
      </c>
      <c r="D43" s="135" t="s">
        <v>109</v>
      </c>
      <c r="E43" s="134" t="s">
        <v>75</v>
      </c>
      <c r="F43" s="233">
        <f t="shared" si="5"/>
        <v>3694.62</v>
      </c>
      <c r="G43" s="241">
        <f>G44+G45</f>
        <v>3694.62</v>
      </c>
      <c r="H43" s="241">
        <f t="shared" ref="H43:I43" si="13">H44+H45</f>
        <v>0</v>
      </c>
      <c r="I43" s="241">
        <f t="shared" si="13"/>
        <v>0</v>
      </c>
      <c r="J43" s="69"/>
      <c r="K43" s="69"/>
      <c r="L43" s="69"/>
      <c r="M43" s="69"/>
      <c r="N43" s="69"/>
      <c r="O43" s="69"/>
      <c r="P43" s="69"/>
    </row>
    <row r="44" customHeight="1" spans="1:16">
      <c r="A44" s="69"/>
      <c r="B44" s="134"/>
      <c r="C44" s="135"/>
      <c r="D44" s="135"/>
      <c r="E44" s="91" t="s">
        <v>43</v>
      </c>
      <c r="F44" s="233">
        <f t="shared" si="5"/>
        <v>3678.18</v>
      </c>
      <c r="G44" s="243">
        <v>3678.18</v>
      </c>
      <c r="H44" s="236"/>
      <c r="I44" s="235"/>
      <c r="J44" s="69"/>
      <c r="K44" s="69"/>
      <c r="L44" s="69"/>
      <c r="M44" s="69"/>
      <c r="N44" s="69"/>
      <c r="O44" s="69"/>
      <c r="P44" s="69"/>
    </row>
    <row r="45" customHeight="1" spans="1:16">
      <c r="A45" s="69"/>
      <c r="B45" s="134"/>
      <c r="C45" s="135"/>
      <c r="D45" s="135"/>
      <c r="E45" s="91" t="s">
        <v>6</v>
      </c>
      <c r="F45" s="233">
        <f t="shared" si="5"/>
        <v>16.44</v>
      </c>
      <c r="G45" s="243">
        <v>16.44</v>
      </c>
      <c r="H45" s="236"/>
      <c r="I45" s="235"/>
      <c r="J45" s="69"/>
      <c r="K45" s="69"/>
      <c r="L45" s="69"/>
      <c r="M45" s="69"/>
      <c r="N45" s="69"/>
      <c r="O45" s="69"/>
      <c r="P45" s="69"/>
    </row>
    <row r="46" spans="1:1">
      <c r="A46" t="s">
        <v>78</v>
      </c>
    </row>
  </sheetData>
  <mergeCells count="18">
    <mergeCell ref="A2:P2"/>
    <mergeCell ref="N4:P4"/>
    <mergeCell ref="B5:D5"/>
    <mergeCell ref="F5:P5"/>
    <mergeCell ref="G6:H6"/>
    <mergeCell ref="K6:L6"/>
    <mergeCell ref="A5:A7"/>
    <mergeCell ref="B6:B7"/>
    <mergeCell ref="C6:C7"/>
    <mergeCell ref="D6:D7"/>
    <mergeCell ref="E5:E7"/>
    <mergeCell ref="F6:F7"/>
    <mergeCell ref="I6:I7"/>
    <mergeCell ref="J6:J7"/>
    <mergeCell ref="M6:M7"/>
    <mergeCell ref="N6:N7"/>
    <mergeCell ref="O6:O7"/>
    <mergeCell ref="P6:P7"/>
  </mergeCells>
  <pageMargins left="1.67916666666667" right="0.229166666666667" top="0.409027777777778" bottom="0.55" header="0.313888888888889" footer="0.313888888888889"/>
  <pageSetup paperSize="9" scale="77" fitToWidth="0" orientation="landscape" horizontalDpi="180"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41"/>
  <sheetViews>
    <sheetView workbookViewId="0">
      <selection activeCell="M20" sqref="M20"/>
    </sheetView>
  </sheetViews>
  <sheetFormatPr defaultColWidth="9" defaultRowHeight="13.5"/>
  <cols>
    <col min="1" max="1" width="3.125" customWidth="1"/>
    <col min="6" max="6" width="38" customWidth="1"/>
    <col min="7" max="7" width="11.875" customWidth="1"/>
    <col min="8" max="11" width="12.25" customWidth="1"/>
  </cols>
  <sheetData>
    <row r="1" s="238" customFormat="1" ht="18" customHeight="1" spans="2:11">
      <c r="B1" s="259" t="s">
        <v>127</v>
      </c>
      <c r="C1" s="259"/>
      <c r="D1" s="259"/>
      <c r="E1" s="259"/>
      <c r="F1" s="259"/>
      <c r="G1" s="259"/>
      <c r="H1" s="259"/>
      <c r="I1" s="259"/>
      <c r="J1" s="259"/>
      <c r="K1" s="259"/>
    </row>
    <row r="2" spans="2:11">
      <c r="B2" s="193"/>
      <c r="C2" s="193"/>
      <c r="D2" s="193"/>
      <c r="E2" s="193"/>
      <c r="F2" s="193"/>
      <c r="G2" s="193"/>
      <c r="H2" s="193"/>
      <c r="I2" s="193"/>
      <c r="J2" s="201" t="s">
        <v>128</v>
      </c>
      <c r="K2" s="201"/>
    </row>
    <row r="3" spans="2:11">
      <c r="B3" s="50" t="s">
        <v>31</v>
      </c>
      <c r="C3" s="194"/>
      <c r="D3" s="194"/>
      <c r="E3" s="194"/>
      <c r="F3" s="194"/>
      <c r="G3" s="193"/>
      <c r="H3" s="193"/>
      <c r="I3" s="193"/>
      <c r="J3" s="201" t="s">
        <v>32</v>
      </c>
      <c r="K3" s="202"/>
    </row>
    <row r="4" spans="2:11">
      <c r="B4" s="55" t="s">
        <v>81</v>
      </c>
      <c r="C4" s="84" t="s">
        <v>102</v>
      </c>
      <c r="D4" s="84"/>
      <c r="E4" s="84"/>
      <c r="F4" s="83" t="s">
        <v>103</v>
      </c>
      <c r="G4" s="247" t="s">
        <v>83</v>
      </c>
      <c r="H4" s="247"/>
      <c r="I4" s="247"/>
      <c r="J4" s="247"/>
      <c r="K4" s="247"/>
    </row>
    <row r="5" spans="2:11">
      <c r="B5" s="55"/>
      <c r="C5" s="84" t="s">
        <v>104</v>
      </c>
      <c r="D5" s="84" t="s">
        <v>105</v>
      </c>
      <c r="E5" s="84" t="s">
        <v>106</v>
      </c>
      <c r="F5" s="83"/>
      <c r="G5" s="53" t="s">
        <v>38</v>
      </c>
      <c r="H5" s="80" t="s">
        <v>91</v>
      </c>
      <c r="I5" s="80"/>
      <c r="J5" s="80"/>
      <c r="K5" s="53" t="s">
        <v>92</v>
      </c>
    </row>
    <row r="6" ht="24" spans="2:11">
      <c r="B6" s="55"/>
      <c r="C6" s="84"/>
      <c r="D6" s="84"/>
      <c r="E6" s="84"/>
      <c r="F6" s="83"/>
      <c r="G6" s="53"/>
      <c r="H6" s="53" t="s">
        <v>96</v>
      </c>
      <c r="I6" s="53" t="s">
        <v>97</v>
      </c>
      <c r="J6" s="53" t="s">
        <v>98</v>
      </c>
      <c r="K6" s="53"/>
    </row>
    <row r="7" ht="12.75" customHeight="1" spans="2:11">
      <c r="B7" s="69"/>
      <c r="C7" s="134"/>
      <c r="D7" s="135"/>
      <c r="E7" s="135"/>
      <c r="F7" s="134" t="s">
        <v>38</v>
      </c>
      <c r="G7" s="262">
        <f>H7+I7+J7+K7</f>
        <v>82590.36</v>
      </c>
      <c r="H7" s="263">
        <f>H8+H25+H32+H36</f>
        <v>47768.83</v>
      </c>
      <c r="I7" s="263">
        <f>I8+I25+I32+I36</f>
        <v>7258.91</v>
      </c>
      <c r="J7" s="263">
        <f>J8+J25+J32+J36</f>
        <v>693.83</v>
      </c>
      <c r="K7" s="263">
        <f>K8+K25+K32+K36</f>
        <v>26868.79</v>
      </c>
    </row>
    <row r="8" ht="12.75" customHeight="1" spans="2:11">
      <c r="B8" s="69"/>
      <c r="C8" s="134">
        <v>204</v>
      </c>
      <c r="D8" s="135"/>
      <c r="E8" s="135"/>
      <c r="F8" s="134" t="s">
        <v>40</v>
      </c>
      <c r="G8" s="262">
        <f>G9</f>
        <v>70090.85</v>
      </c>
      <c r="H8" s="262">
        <f t="shared" ref="H8:K8" si="0">H9</f>
        <v>36036.47</v>
      </c>
      <c r="I8" s="262">
        <f t="shared" si="0"/>
        <v>7132.44</v>
      </c>
      <c r="J8" s="262">
        <f t="shared" si="0"/>
        <v>53.15</v>
      </c>
      <c r="K8" s="262">
        <f t="shared" si="0"/>
        <v>26868.79</v>
      </c>
    </row>
    <row r="9" ht="12.75" customHeight="1" spans="2:11">
      <c r="B9" s="69"/>
      <c r="C9" s="134"/>
      <c r="D9" s="135" t="s">
        <v>107</v>
      </c>
      <c r="E9" s="135"/>
      <c r="F9" s="134" t="s">
        <v>42</v>
      </c>
      <c r="G9" s="262">
        <f>G10+G14+G15+G16+G17+G18+G19+G20+G21</f>
        <v>70090.85</v>
      </c>
      <c r="H9" s="262">
        <f t="shared" ref="H9:K9" si="1">H10+H14+H15+H16+H17+H18+H19+H20+H21</f>
        <v>36036.47</v>
      </c>
      <c r="I9" s="262">
        <f t="shared" si="1"/>
        <v>7132.44</v>
      </c>
      <c r="J9" s="262">
        <f t="shared" si="1"/>
        <v>53.15</v>
      </c>
      <c r="K9" s="262">
        <f t="shared" si="1"/>
        <v>26868.79</v>
      </c>
    </row>
    <row r="10" ht="12.75" customHeight="1" spans="2:11">
      <c r="B10" s="69"/>
      <c r="C10" s="134">
        <v>204</v>
      </c>
      <c r="D10" s="135" t="s">
        <v>108</v>
      </c>
      <c r="E10" s="135" t="s">
        <v>109</v>
      </c>
      <c r="F10" s="134" t="s">
        <v>44</v>
      </c>
      <c r="G10" s="262">
        <f>H10+I10+J10+K10</f>
        <v>43025.6</v>
      </c>
      <c r="H10" s="263">
        <f>H11+H12+H13</f>
        <v>35884.74</v>
      </c>
      <c r="I10" s="263">
        <f t="shared" ref="I10:K10" si="2">I11+I12+I13</f>
        <v>7087.74</v>
      </c>
      <c r="J10" s="263">
        <f t="shared" si="2"/>
        <v>53.12</v>
      </c>
      <c r="K10" s="263">
        <f t="shared" si="2"/>
        <v>0</v>
      </c>
    </row>
    <row r="11" ht="12.75" customHeight="1" spans="2:11">
      <c r="B11" s="69"/>
      <c r="C11" s="134"/>
      <c r="D11" s="135"/>
      <c r="E11" s="135"/>
      <c r="F11" s="91" t="s">
        <v>43</v>
      </c>
      <c r="G11" s="262">
        <f>H11+I11+J11+K11</f>
        <v>41519.18</v>
      </c>
      <c r="H11" s="264">
        <v>35724.32</v>
      </c>
      <c r="I11" s="264">
        <v>5741.74</v>
      </c>
      <c r="J11" s="264">
        <v>53.12</v>
      </c>
      <c r="K11" s="264"/>
    </row>
    <row r="12" ht="12.75" customHeight="1" spans="2:11">
      <c r="B12" s="69"/>
      <c r="C12" s="134"/>
      <c r="D12" s="135"/>
      <c r="E12" s="135"/>
      <c r="F12" s="91" t="s">
        <v>4</v>
      </c>
      <c r="G12" s="262">
        <f t="shared" ref="G12:G40" si="3">H12+I12+J12+K12</f>
        <v>1139.91</v>
      </c>
      <c r="H12" s="264">
        <v>126</v>
      </c>
      <c r="I12" s="264">
        <v>1013.91</v>
      </c>
      <c r="J12" s="264"/>
      <c r="K12" s="264"/>
    </row>
    <row r="13" ht="12.75" customHeight="1" spans="2:11">
      <c r="B13" s="69"/>
      <c r="C13" s="134"/>
      <c r="D13" s="135"/>
      <c r="E13" s="135"/>
      <c r="F13" s="91" t="s">
        <v>5</v>
      </c>
      <c r="G13" s="262">
        <f t="shared" si="3"/>
        <v>366.51</v>
      </c>
      <c r="H13" s="264">
        <v>34.42</v>
      </c>
      <c r="I13" s="264">
        <v>332.09</v>
      </c>
      <c r="J13" s="264"/>
      <c r="K13" s="264"/>
    </row>
    <row r="14" ht="12.75" customHeight="1" spans="2:11">
      <c r="B14" s="69"/>
      <c r="C14" s="134">
        <v>204</v>
      </c>
      <c r="D14" s="135" t="s">
        <v>108</v>
      </c>
      <c r="E14" s="135" t="s">
        <v>110</v>
      </c>
      <c r="F14" s="134" t="s">
        <v>46</v>
      </c>
      <c r="G14" s="262">
        <f t="shared" si="3"/>
        <v>2891</v>
      </c>
      <c r="H14" s="264"/>
      <c r="I14" s="264"/>
      <c r="J14" s="264"/>
      <c r="K14" s="264">
        <v>2891</v>
      </c>
    </row>
    <row r="15" ht="12.75" customHeight="1" spans="2:11">
      <c r="B15" s="69"/>
      <c r="C15" s="134">
        <v>204</v>
      </c>
      <c r="D15" s="135" t="s">
        <v>108</v>
      </c>
      <c r="E15" s="135" t="s">
        <v>111</v>
      </c>
      <c r="F15" s="134" t="s">
        <v>47</v>
      </c>
      <c r="G15" s="262">
        <f t="shared" si="3"/>
        <v>957</v>
      </c>
      <c r="H15" s="264"/>
      <c r="I15" s="264"/>
      <c r="J15" s="264"/>
      <c r="K15" s="264">
        <v>957</v>
      </c>
    </row>
    <row r="16" ht="12.75" customHeight="1" spans="2:11">
      <c r="B16" s="69"/>
      <c r="C16" s="134">
        <v>204</v>
      </c>
      <c r="D16" s="135" t="s">
        <v>108</v>
      </c>
      <c r="E16" s="135" t="s">
        <v>112</v>
      </c>
      <c r="F16" s="134" t="s">
        <v>129</v>
      </c>
      <c r="G16" s="262">
        <f t="shared" si="3"/>
        <v>1532.42</v>
      </c>
      <c r="H16" s="264"/>
      <c r="I16" s="264"/>
      <c r="J16" s="264"/>
      <c r="K16" s="264">
        <v>1532.42</v>
      </c>
    </row>
    <row r="17" ht="12.75" customHeight="1" spans="2:11">
      <c r="B17" s="69"/>
      <c r="C17" s="134">
        <v>204</v>
      </c>
      <c r="D17" s="135" t="s">
        <v>108</v>
      </c>
      <c r="E17" s="135" t="s">
        <v>113</v>
      </c>
      <c r="F17" s="134" t="s">
        <v>49</v>
      </c>
      <c r="G17" s="262">
        <f t="shared" si="3"/>
        <v>299</v>
      </c>
      <c r="H17" s="264"/>
      <c r="I17" s="264"/>
      <c r="J17" s="264"/>
      <c r="K17" s="264">
        <v>299</v>
      </c>
    </row>
    <row r="18" ht="12.75" customHeight="1" spans="2:11">
      <c r="B18" s="69"/>
      <c r="C18" s="134"/>
      <c r="D18" s="135"/>
      <c r="E18" s="135"/>
      <c r="F18" s="134" t="s">
        <v>130</v>
      </c>
      <c r="G18" s="262">
        <f t="shared" si="3"/>
        <v>5</v>
      </c>
      <c r="H18" s="264"/>
      <c r="I18" s="264"/>
      <c r="J18" s="264"/>
      <c r="K18" s="264">
        <v>5</v>
      </c>
    </row>
    <row r="19" ht="12.75" customHeight="1" spans="2:11">
      <c r="B19" s="69"/>
      <c r="C19" s="134">
        <v>204</v>
      </c>
      <c r="D19" s="135" t="s">
        <v>108</v>
      </c>
      <c r="E19" s="135" t="s">
        <v>114</v>
      </c>
      <c r="F19" s="134" t="s">
        <v>52</v>
      </c>
      <c r="G19" s="262">
        <f t="shared" si="3"/>
        <v>0</v>
      </c>
      <c r="H19" s="264"/>
      <c r="I19" s="264"/>
      <c r="J19" s="264"/>
      <c r="K19" s="264"/>
    </row>
    <row r="20" ht="12.75" customHeight="1" spans="2:11">
      <c r="B20" s="69"/>
      <c r="C20" s="134">
        <v>204</v>
      </c>
      <c r="D20" s="135" t="s">
        <v>108</v>
      </c>
      <c r="E20" s="135" t="s">
        <v>115</v>
      </c>
      <c r="F20" s="134" t="s">
        <v>131</v>
      </c>
      <c r="G20" s="262">
        <f t="shared" si="3"/>
        <v>196.46</v>
      </c>
      <c r="H20" s="264">
        <v>151.73</v>
      </c>
      <c r="I20" s="264">
        <v>44.7</v>
      </c>
      <c r="J20" s="264">
        <v>0.03</v>
      </c>
      <c r="K20" s="264"/>
    </row>
    <row r="21" ht="12.75" customHeight="1" spans="2:11">
      <c r="B21" s="69"/>
      <c r="C21" s="134">
        <v>204</v>
      </c>
      <c r="D21" s="135" t="s">
        <v>108</v>
      </c>
      <c r="E21" s="135" t="s">
        <v>116</v>
      </c>
      <c r="F21" s="134" t="s">
        <v>55</v>
      </c>
      <c r="G21" s="262">
        <f t="shared" si="3"/>
        <v>21184.37</v>
      </c>
      <c r="H21" s="263"/>
      <c r="I21" s="263"/>
      <c r="J21" s="263"/>
      <c r="K21" s="263">
        <f>K22+K23+K24</f>
        <v>21184.37</v>
      </c>
    </row>
    <row r="22" ht="12.75" customHeight="1" spans="2:11">
      <c r="B22" s="69"/>
      <c r="C22" s="134"/>
      <c r="D22" s="135"/>
      <c r="E22" s="135"/>
      <c r="F22" s="91" t="s">
        <v>43</v>
      </c>
      <c r="G22" s="262">
        <f t="shared" si="3"/>
        <v>18225.8</v>
      </c>
      <c r="H22" s="264"/>
      <c r="I22" s="264"/>
      <c r="J22" s="264"/>
      <c r="K22" s="264">
        <v>18225.8</v>
      </c>
    </row>
    <row r="23" ht="12.75" customHeight="1" spans="2:11">
      <c r="B23" s="69"/>
      <c r="C23" s="134"/>
      <c r="D23" s="135"/>
      <c r="E23" s="135"/>
      <c r="F23" s="91" t="s">
        <v>4</v>
      </c>
      <c r="G23" s="262">
        <f t="shared" si="3"/>
        <v>2456.7</v>
      </c>
      <c r="H23" s="264"/>
      <c r="I23" s="264"/>
      <c r="J23" s="264"/>
      <c r="K23" s="264">
        <v>2456.7</v>
      </c>
    </row>
    <row r="24" ht="12.75" customHeight="1" spans="2:11">
      <c r="B24" s="69"/>
      <c r="C24" s="134"/>
      <c r="D24" s="135"/>
      <c r="E24" s="135"/>
      <c r="F24" s="91" t="s">
        <v>6</v>
      </c>
      <c r="G24" s="262">
        <f t="shared" si="3"/>
        <v>501.87</v>
      </c>
      <c r="H24" s="264"/>
      <c r="I24" s="264"/>
      <c r="J24" s="264"/>
      <c r="K24" s="264">
        <v>501.87</v>
      </c>
    </row>
    <row r="25" ht="12.75" customHeight="1" spans="2:11">
      <c r="B25" s="69"/>
      <c r="C25" s="134">
        <v>208</v>
      </c>
      <c r="D25" s="135"/>
      <c r="E25" s="135"/>
      <c r="F25" s="134" t="s">
        <v>58</v>
      </c>
      <c r="G25" s="262">
        <f t="shared" si="3"/>
        <v>5554.15</v>
      </c>
      <c r="H25" s="263">
        <f>H26</f>
        <v>4787</v>
      </c>
      <c r="I25" s="263">
        <f t="shared" ref="I25:J25" si="4">I26</f>
        <v>126.47</v>
      </c>
      <c r="J25" s="263">
        <f t="shared" si="4"/>
        <v>640.68</v>
      </c>
      <c r="K25" s="263"/>
    </row>
    <row r="26" ht="12.75" customHeight="1" spans="2:11">
      <c r="B26" s="69"/>
      <c r="C26" s="134"/>
      <c r="D26" s="135" t="s">
        <v>117</v>
      </c>
      <c r="E26" s="135"/>
      <c r="F26" s="134" t="s">
        <v>118</v>
      </c>
      <c r="G26" s="262">
        <f t="shared" si="3"/>
        <v>5554.15</v>
      </c>
      <c r="H26" s="263">
        <f>H27+H28+H31</f>
        <v>4787</v>
      </c>
      <c r="I26" s="263">
        <f t="shared" ref="I26:J26" si="5">I27+I28</f>
        <v>126.47</v>
      </c>
      <c r="J26" s="263">
        <f t="shared" si="5"/>
        <v>640.68</v>
      </c>
      <c r="K26" s="263"/>
    </row>
    <row r="27" ht="12.75" customHeight="1" spans="2:11">
      <c r="B27" s="69"/>
      <c r="C27" s="134">
        <v>208</v>
      </c>
      <c r="D27" s="135" t="s">
        <v>119</v>
      </c>
      <c r="E27" s="135" t="s">
        <v>109</v>
      </c>
      <c r="F27" s="134" t="s">
        <v>132</v>
      </c>
      <c r="G27" s="262">
        <f t="shared" si="3"/>
        <v>767.15</v>
      </c>
      <c r="H27" s="264"/>
      <c r="I27" s="264">
        <v>126.47</v>
      </c>
      <c r="J27" s="264">
        <v>640.68</v>
      </c>
      <c r="K27" s="264"/>
    </row>
    <row r="28" ht="12.75" customHeight="1" spans="2:11">
      <c r="B28" s="69"/>
      <c r="C28" s="134">
        <v>208</v>
      </c>
      <c r="D28" s="135" t="s">
        <v>119</v>
      </c>
      <c r="E28" s="135" t="s">
        <v>117</v>
      </c>
      <c r="F28" s="134" t="s">
        <v>121</v>
      </c>
      <c r="G28" s="262">
        <f t="shared" si="3"/>
        <v>4361.5</v>
      </c>
      <c r="H28" s="263">
        <f>H29+H30</f>
        <v>4361.5</v>
      </c>
      <c r="I28" s="263">
        <f t="shared" ref="I28:J28" si="6">I29+I30</f>
        <v>0</v>
      </c>
      <c r="J28" s="263">
        <f t="shared" si="6"/>
        <v>0</v>
      </c>
      <c r="K28" s="263"/>
    </row>
    <row r="29" ht="12.75" customHeight="1" spans="2:11">
      <c r="B29" s="69"/>
      <c r="C29" s="134"/>
      <c r="D29" s="135"/>
      <c r="E29" s="135"/>
      <c r="F29" s="91" t="s">
        <v>43</v>
      </c>
      <c r="G29" s="262">
        <f t="shared" si="3"/>
        <v>4338.8</v>
      </c>
      <c r="H29" s="264">
        <v>4338.8</v>
      </c>
      <c r="I29" s="264"/>
      <c r="J29" s="264"/>
      <c r="K29" s="264"/>
    </row>
    <row r="30" ht="12.75" customHeight="1" spans="2:11">
      <c r="B30" s="69"/>
      <c r="C30" s="134"/>
      <c r="D30" s="135"/>
      <c r="E30" s="135"/>
      <c r="F30" s="91" t="s">
        <v>6</v>
      </c>
      <c r="G30" s="262">
        <f t="shared" si="3"/>
        <v>22.7</v>
      </c>
      <c r="H30" s="264">
        <v>22.7</v>
      </c>
      <c r="I30" s="264"/>
      <c r="J30" s="264"/>
      <c r="K30" s="264"/>
    </row>
    <row r="31" ht="12.75" customHeight="1" spans="2:11">
      <c r="B31" s="69"/>
      <c r="C31" s="134">
        <v>208</v>
      </c>
      <c r="D31" s="135" t="s">
        <v>119</v>
      </c>
      <c r="E31" s="135" t="s">
        <v>133</v>
      </c>
      <c r="F31" s="134" t="s">
        <v>123</v>
      </c>
      <c r="G31" s="262">
        <f t="shared" si="3"/>
        <v>425.5</v>
      </c>
      <c r="H31" s="264">
        <v>425.5</v>
      </c>
      <c r="I31" s="264"/>
      <c r="J31" s="264"/>
      <c r="K31" s="264"/>
    </row>
    <row r="32" ht="12.75" customHeight="1" spans="2:11">
      <c r="B32" s="69"/>
      <c r="C32" s="134">
        <v>210</v>
      </c>
      <c r="D32" s="135"/>
      <c r="E32" s="135"/>
      <c r="F32" s="134" t="s">
        <v>68</v>
      </c>
      <c r="G32" s="262">
        <f t="shared" si="3"/>
        <v>3250.74</v>
      </c>
      <c r="H32" s="263">
        <f>H33</f>
        <v>3250.74</v>
      </c>
      <c r="I32" s="263">
        <f t="shared" ref="I32:J32" si="7">I33</f>
        <v>0</v>
      </c>
      <c r="J32" s="263">
        <f t="shared" si="7"/>
        <v>0</v>
      </c>
      <c r="K32" s="263"/>
    </row>
    <row r="33" ht="12.75" customHeight="1" spans="2:11">
      <c r="B33" s="69"/>
      <c r="C33" s="134"/>
      <c r="D33" s="135" t="s">
        <v>124</v>
      </c>
      <c r="E33" s="135"/>
      <c r="F33" s="134" t="s">
        <v>70</v>
      </c>
      <c r="G33" s="262">
        <f t="shared" si="3"/>
        <v>3250.74</v>
      </c>
      <c r="H33" s="263">
        <f>H34+H35</f>
        <v>3250.74</v>
      </c>
      <c r="I33" s="263">
        <f t="shared" ref="I33:J33" si="8">I34+I35</f>
        <v>0</v>
      </c>
      <c r="J33" s="263">
        <f t="shared" si="8"/>
        <v>0</v>
      </c>
      <c r="K33" s="263"/>
    </row>
    <row r="34" ht="12.75" customHeight="1" spans="2:11">
      <c r="B34" s="69"/>
      <c r="C34" s="134">
        <v>210</v>
      </c>
      <c r="D34" s="135" t="s">
        <v>125</v>
      </c>
      <c r="E34" s="135" t="s">
        <v>109</v>
      </c>
      <c r="F34" s="134" t="s">
        <v>71</v>
      </c>
      <c r="G34" s="262">
        <f t="shared" si="3"/>
        <v>3238.48</v>
      </c>
      <c r="H34" s="264">
        <v>3238.48</v>
      </c>
      <c r="I34" s="264"/>
      <c r="J34" s="264"/>
      <c r="K34" s="264"/>
    </row>
    <row r="35" ht="12.75" customHeight="1" spans="2:11">
      <c r="B35" s="69"/>
      <c r="C35" s="134">
        <v>210</v>
      </c>
      <c r="D35" s="135" t="s">
        <v>125</v>
      </c>
      <c r="E35" s="135" t="s">
        <v>107</v>
      </c>
      <c r="F35" s="134" t="s">
        <v>134</v>
      </c>
      <c r="G35" s="262">
        <f t="shared" si="3"/>
        <v>12.26</v>
      </c>
      <c r="H35" s="264">
        <v>12.26</v>
      </c>
      <c r="I35" s="264"/>
      <c r="J35" s="264"/>
      <c r="K35" s="264"/>
    </row>
    <row r="36" ht="12.75" customHeight="1" spans="2:11">
      <c r="B36" s="69"/>
      <c r="C36" s="134">
        <v>221</v>
      </c>
      <c r="D36" s="135"/>
      <c r="E36" s="135"/>
      <c r="F36" s="134" t="s">
        <v>73</v>
      </c>
      <c r="G36" s="262">
        <f t="shared" si="3"/>
        <v>3694.62</v>
      </c>
      <c r="H36" s="263">
        <f>H37</f>
        <v>3694.62</v>
      </c>
      <c r="I36" s="263"/>
      <c r="J36" s="263"/>
      <c r="K36" s="263"/>
    </row>
    <row r="37" ht="12.75" customHeight="1" spans="2:11">
      <c r="B37" s="69"/>
      <c r="C37" s="134"/>
      <c r="D37" s="135" t="s">
        <v>107</v>
      </c>
      <c r="E37" s="135"/>
      <c r="F37" s="134" t="s">
        <v>74</v>
      </c>
      <c r="G37" s="262">
        <f t="shared" si="3"/>
        <v>3694.62</v>
      </c>
      <c r="H37" s="263">
        <f>H38</f>
        <v>3694.62</v>
      </c>
      <c r="I37" s="263"/>
      <c r="J37" s="263"/>
      <c r="K37" s="263"/>
    </row>
    <row r="38" ht="12.75" customHeight="1" spans="2:11">
      <c r="B38" s="69"/>
      <c r="C38" s="134">
        <v>221</v>
      </c>
      <c r="D38" s="135" t="s">
        <v>108</v>
      </c>
      <c r="E38" s="135" t="s">
        <v>109</v>
      </c>
      <c r="F38" s="134" t="s">
        <v>75</v>
      </c>
      <c r="G38" s="262">
        <f t="shared" si="3"/>
        <v>3694.62</v>
      </c>
      <c r="H38" s="263">
        <f>H39+H40</f>
        <v>3694.62</v>
      </c>
      <c r="I38" s="263"/>
      <c r="J38" s="263"/>
      <c r="K38" s="263"/>
    </row>
    <row r="39" ht="12.75" customHeight="1" spans="2:11">
      <c r="B39" s="69"/>
      <c r="C39" s="69"/>
      <c r="D39" s="69"/>
      <c r="E39" s="69"/>
      <c r="F39" s="91" t="s">
        <v>43</v>
      </c>
      <c r="G39" s="262">
        <f t="shared" si="3"/>
        <v>3678.18</v>
      </c>
      <c r="H39" s="264">
        <v>3678.18</v>
      </c>
      <c r="I39" s="264"/>
      <c r="J39" s="264"/>
      <c r="K39" s="264"/>
    </row>
    <row r="40" ht="12.75" customHeight="1" spans="2:11">
      <c r="B40" s="69"/>
      <c r="C40" s="69"/>
      <c r="D40" s="69"/>
      <c r="E40" s="69"/>
      <c r="F40" s="91" t="s">
        <v>6</v>
      </c>
      <c r="G40" s="262">
        <f t="shared" si="3"/>
        <v>16.44</v>
      </c>
      <c r="H40" s="264">
        <v>16.44</v>
      </c>
      <c r="I40" s="264"/>
      <c r="J40" s="264"/>
      <c r="K40" s="264"/>
    </row>
    <row r="41" spans="2:2">
      <c r="B41" t="s">
        <v>78</v>
      </c>
    </row>
  </sheetData>
  <mergeCells count="12">
    <mergeCell ref="B1:K1"/>
    <mergeCell ref="J2:K2"/>
    <mergeCell ref="J3:K3"/>
    <mergeCell ref="C4:E4"/>
    <mergeCell ref="H5:J5"/>
    <mergeCell ref="B4:B6"/>
    <mergeCell ref="C5:C6"/>
    <mergeCell ref="D5:D6"/>
    <mergeCell ref="E5:E6"/>
    <mergeCell ref="F4:F6"/>
    <mergeCell ref="G5:G6"/>
    <mergeCell ref="K5:K6"/>
  </mergeCells>
  <pageMargins left="0.707638888888889" right="0.21875" top="0.279166666666667" bottom="0.349305555555556" header="0.21875" footer="0.313888888888889"/>
  <pageSetup paperSize="9" orientation="landscape" horizontalDpi="180" verticalDpi="18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45"/>
  <sheetViews>
    <sheetView topLeftCell="A31" workbookViewId="0">
      <selection activeCell="F23" sqref="F23:I23"/>
    </sheetView>
  </sheetViews>
  <sheetFormatPr defaultColWidth="9" defaultRowHeight="13.5"/>
  <cols>
    <col min="1" max="1" width="2.5" customWidth="1"/>
    <col min="5" max="5" width="34.25" customWidth="1"/>
    <col min="6" max="9" width="16" customWidth="1"/>
    <col min="10" max="16" width="5" customWidth="1"/>
  </cols>
  <sheetData>
    <row r="1" ht="19.5" customHeight="1" spans="2:16">
      <c r="B1" s="259" t="s">
        <v>135</v>
      </c>
      <c r="C1" s="259"/>
      <c r="D1" s="259"/>
      <c r="E1" s="259"/>
      <c r="F1" s="259"/>
      <c r="G1" s="259"/>
      <c r="H1" s="259"/>
      <c r="I1" s="259"/>
      <c r="J1" s="259"/>
      <c r="K1" s="259"/>
      <c r="L1" s="259"/>
      <c r="M1" s="259"/>
      <c r="N1" s="259"/>
      <c r="O1" s="259"/>
      <c r="P1" s="259"/>
    </row>
    <row r="2" ht="12.75" customHeight="1" spans="2:16">
      <c r="B2" s="260"/>
      <c r="C2" s="260"/>
      <c r="D2" s="260"/>
      <c r="E2" s="260"/>
      <c r="F2" s="260"/>
      <c r="G2" s="260"/>
      <c r="H2" s="260"/>
      <c r="I2" s="260"/>
      <c r="J2" s="260"/>
      <c r="K2" s="260"/>
      <c r="L2" s="193"/>
      <c r="N2" s="193"/>
      <c r="O2" s="193"/>
      <c r="P2" s="213" t="s">
        <v>136</v>
      </c>
    </row>
    <row r="3" spans="2:16">
      <c r="B3" s="50" t="s">
        <v>31</v>
      </c>
      <c r="C3" s="194"/>
      <c r="D3" s="194"/>
      <c r="E3" s="194"/>
      <c r="F3" s="193"/>
      <c r="G3" s="193"/>
      <c r="H3" s="193"/>
      <c r="I3" s="193"/>
      <c r="J3" s="261"/>
      <c r="K3" s="261"/>
      <c r="L3" s="193"/>
      <c r="N3" s="193"/>
      <c r="O3" s="193"/>
      <c r="P3" s="237" t="s">
        <v>32</v>
      </c>
    </row>
    <row r="4" spans="2:16">
      <c r="B4" s="84" t="s">
        <v>102</v>
      </c>
      <c r="C4" s="84"/>
      <c r="D4" s="84"/>
      <c r="E4" s="83" t="s">
        <v>103</v>
      </c>
      <c r="F4" s="53" t="s">
        <v>137</v>
      </c>
      <c r="G4" s="53"/>
      <c r="H4" s="53"/>
      <c r="I4" s="53"/>
      <c r="J4" s="53"/>
      <c r="K4" s="53"/>
      <c r="L4" s="53"/>
      <c r="M4" s="53"/>
      <c r="N4" s="53"/>
      <c r="O4" s="53"/>
      <c r="P4" s="53"/>
    </row>
    <row r="5" spans="2:16">
      <c r="B5" s="84" t="s">
        <v>104</v>
      </c>
      <c r="C5" s="84" t="s">
        <v>105</v>
      </c>
      <c r="D5" s="84" t="s">
        <v>106</v>
      </c>
      <c r="E5" s="83"/>
      <c r="F5" s="53" t="s">
        <v>38</v>
      </c>
      <c r="G5" s="53" t="s">
        <v>37</v>
      </c>
      <c r="H5" s="53"/>
      <c r="I5" s="53" t="s">
        <v>84</v>
      </c>
      <c r="J5" s="53" t="s">
        <v>85</v>
      </c>
      <c r="K5" s="53" t="s">
        <v>86</v>
      </c>
      <c r="L5" s="53"/>
      <c r="M5" s="53" t="s">
        <v>87</v>
      </c>
      <c r="N5" s="53" t="s">
        <v>88</v>
      </c>
      <c r="O5" s="53" t="s">
        <v>89</v>
      </c>
      <c r="P5" s="53" t="s">
        <v>90</v>
      </c>
    </row>
    <row r="6" ht="44.25" customHeight="1" spans="2:16">
      <c r="B6" s="84"/>
      <c r="C6" s="84"/>
      <c r="D6" s="84"/>
      <c r="E6" s="83"/>
      <c r="F6" s="53"/>
      <c r="G6" s="108" t="s">
        <v>39</v>
      </c>
      <c r="H6" s="53" t="s">
        <v>93</v>
      </c>
      <c r="I6" s="53"/>
      <c r="J6" s="53"/>
      <c r="K6" s="108" t="s">
        <v>94</v>
      </c>
      <c r="L6" s="53" t="s">
        <v>95</v>
      </c>
      <c r="M6" s="53"/>
      <c r="N6" s="53"/>
      <c r="O6" s="53"/>
      <c r="P6" s="53"/>
    </row>
    <row r="7" ht="17.25" customHeight="1" spans="2:16">
      <c r="B7" s="134"/>
      <c r="C7" s="135"/>
      <c r="D7" s="135"/>
      <c r="E7" s="134" t="s">
        <v>38</v>
      </c>
      <c r="F7" s="233">
        <f>F8+F29+F36+F40</f>
        <v>82590.36</v>
      </c>
      <c r="G7" s="233">
        <f>G8+G29+G36+G40</f>
        <v>81533.86</v>
      </c>
      <c r="H7" s="233">
        <f>H8+H29+H36+H40</f>
        <v>2891</v>
      </c>
      <c r="I7" s="233">
        <f>I8+I29+I36+I40</f>
        <v>1056.5</v>
      </c>
      <c r="J7" s="198"/>
      <c r="K7" s="198"/>
      <c r="L7" s="198"/>
      <c r="M7" s="204"/>
      <c r="N7" s="204"/>
      <c r="O7" s="204"/>
      <c r="P7" s="204"/>
    </row>
    <row r="8" ht="17.25" customHeight="1" spans="2:16">
      <c r="B8" s="134">
        <v>204</v>
      </c>
      <c r="C8" s="135"/>
      <c r="D8" s="135"/>
      <c r="E8" s="134" t="s">
        <v>40</v>
      </c>
      <c r="F8" s="233">
        <f>F9</f>
        <v>70090.85</v>
      </c>
      <c r="G8" s="233">
        <f t="shared" ref="G8:I8" si="0">G9</f>
        <v>69034.35</v>
      </c>
      <c r="H8" s="233">
        <f t="shared" si="0"/>
        <v>2891</v>
      </c>
      <c r="I8" s="233">
        <f t="shared" si="0"/>
        <v>1056.5</v>
      </c>
      <c r="J8" s="69"/>
      <c r="K8" s="69"/>
      <c r="L8" s="69"/>
      <c r="M8" s="69"/>
      <c r="N8" s="69"/>
      <c r="O8" s="69"/>
      <c r="P8" s="69"/>
    </row>
    <row r="9" ht="17.25" customHeight="1" spans="2:16">
      <c r="B9" s="134"/>
      <c r="C9" s="135" t="s">
        <v>107</v>
      </c>
      <c r="D9" s="135"/>
      <c r="E9" s="134" t="s">
        <v>42</v>
      </c>
      <c r="F9" s="233">
        <f>F10+F16+F17+F18+F19+F20+F21+F22+F23</f>
        <v>70090.85</v>
      </c>
      <c r="G9" s="233">
        <f t="shared" ref="G9:I9" si="1">G10+G16+G17+G18+G19+G20+G21+G22+G23</f>
        <v>69034.35</v>
      </c>
      <c r="H9" s="233">
        <f t="shared" si="1"/>
        <v>2891</v>
      </c>
      <c r="I9" s="233">
        <f t="shared" si="1"/>
        <v>1056.5</v>
      </c>
      <c r="J9" s="69"/>
      <c r="K9" s="69"/>
      <c r="L9" s="69"/>
      <c r="M9" s="69"/>
      <c r="N9" s="69"/>
      <c r="O9" s="69"/>
      <c r="P9" s="69"/>
    </row>
    <row r="10" ht="17.25" customHeight="1" spans="2:16">
      <c r="B10" s="134">
        <v>204</v>
      </c>
      <c r="C10" s="135" t="s">
        <v>108</v>
      </c>
      <c r="D10" s="135" t="s">
        <v>109</v>
      </c>
      <c r="E10" s="134" t="s">
        <v>44</v>
      </c>
      <c r="F10" s="233">
        <f>G10+I10</f>
        <v>43025.6</v>
      </c>
      <c r="G10" s="233">
        <f>G11+G12+G13+G14+G15</f>
        <v>43025.6</v>
      </c>
      <c r="H10" s="233">
        <f t="shared" ref="H10:I10" si="2">H11+H12+H13+H14+H15</f>
        <v>0</v>
      </c>
      <c r="I10" s="233">
        <f t="shared" si="2"/>
        <v>0</v>
      </c>
      <c r="J10" s="69"/>
      <c r="K10" s="69"/>
      <c r="L10" s="69"/>
      <c r="M10" s="69"/>
      <c r="N10" s="69"/>
      <c r="O10" s="69"/>
      <c r="P10" s="69"/>
    </row>
    <row r="11" ht="17.25" customHeight="1" spans="2:16">
      <c r="B11" s="134"/>
      <c r="C11" s="135"/>
      <c r="D11" s="135"/>
      <c r="E11" s="91" t="s">
        <v>43</v>
      </c>
      <c r="F11" s="233">
        <f t="shared" ref="F11:F15" si="3">G11+I11</f>
        <v>41519.18</v>
      </c>
      <c r="G11" s="235">
        <v>41519.18</v>
      </c>
      <c r="H11" s="69"/>
      <c r="I11" s="235"/>
      <c r="J11" s="69"/>
      <c r="K11" s="69"/>
      <c r="L11" s="69"/>
      <c r="M11" s="69"/>
      <c r="N11" s="69"/>
      <c r="O11" s="69"/>
      <c r="P11" s="69"/>
    </row>
    <row r="12" ht="17.25" customHeight="1" spans="2:16">
      <c r="B12" s="134"/>
      <c r="C12" s="135"/>
      <c r="D12" s="135"/>
      <c r="E12" s="91" t="s">
        <v>4</v>
      </c>
      <c r="F12" s="233">
        <f t="shared" si="3"/>
        <v>1139.91</v>
      </c>
      <c r="G12" s="235">
        <v>1139.91</v>
      </c>
      <c r="H12" s="69"/>
      <c r="I12" s="235"/>
      <c r="J12" s="69"/>
      <c r="K12" s="69"/>
      <c r="L12" s="69"/>
      <c r="M12" s="69"/>
      <c r="N12" s="69"/>
      <c r="O12" s="69"/>
      <c r="P12" s="69"/>
    </row>
    <row r="13" ht="17.25" customHeight="1" spans="2:16">
      <c r="B13" s="134"/>
      <c r="C13" s="135"/>
      <c r="D13" s="135"/>
      <c r="E13" s="91" t="s">
        <v>5</v>
      </c>
      <c r="F13" s="233">
        <f t="shared" si="3"/>
        <v>366.51</v>
      </c>
      <c r="G13" s="235">
        <v>366.51</v>
      </c>
      <c r="H13" s="69"/>
      <c r="I13" s="235"/>
      <c r="J13" s="69"/>
      <c r="K13" s="69"/>
      <c r="L13" s="69"/>
      <c r="M13" s="69"/>
      <c r="N13" s="69"/>
      <c r="O13" s="69"/>
      <c r="P13" s="69"/>
    </row>
    <row r="14" ht="17.25" customHeight="1" spans="2:16">
      <c r="B14" s="134"/>
      <c r="C14" s="135"/>
      <c r="D14" s="135"/>
      <c r="E14" s="91" t="s">
        <v>6</v>
      </c>
      <c r="F14" s="233">
        <f t="shared" si="3"/>
        <v>0</v>
      </c>
      <c r="G14" s="235">
        <v>0</v>
      </c>
      <c r="H14" s="69"/>
      <c r="I14" s="235"/>
      <c r="J14" s="69"/>
      <c r="K14" s="69"/>
      <c r="L14" s="69"/>
      <c r="M14" s="69"/>
      <c r="N14" s="69"/>
      <c r="O14" s="69"/>
      <c r="P14" s="69"/>
    </row>
    <row r="15" ht="17.25" customHeight="1" spans="2:16">
      <c r="B15" s="134"/>
      <c r="C15" s="135"/>
      <c r="D15" s="135"/>
      <c r="E15" s="91" t="s">
        <v>7</v>
      </c>
      <c r="F15" s="233">
        <f t="shared" si="3"/>
        <v>0</v>
      </c>
      <c r="G15" s="235">
        <v>0</v>
      </c>
      <c r="H15" s="69"/>
      <c r="I15" s="235"/>
      <c r="J15" s="69"/>
      <c r="K15" s="69"/>
      <c r="L15" s="69"/>
      <c r="M15" s="69"/>
      <c r="N15" s="69"/>
      <c r="O15" s="69"/>
      <c r="P15" s="69"/>
    </row>
    <row r="16" ht="17.25" customHeight="1" spans="2:16">
      <c r="B16" s="134">
        <v>204</v>
      </c>
      <c r="C16" s="135" t="s">
        <v>108</v>
      </c>
      <c r="D16" s="135" t="s">
        <v>110</v>
      </c>
      <c r="E16" s="134" t="s">
        <v>46</v>
      </c>
      <c r="F16" s="233">
        <f t="shared" ref="F16:F44" si="4">G16+I16</f>
        <v>2891</v>
      </c>
      <c r="G16" s="235">
        <v>2891</v>
      </c>
      <c r="H16" s="235">
        <v>2891</v>
      </c>
      <c r="I16" s="235"/>
      <c r="J16" s="69"/>
      <c r="K16" s="69"/>
      <c r="L16" s="69"/>
      <c r="M16" s="69"/>
      <c r="N16" s="69"/>
      <c r="O16" s="69"/>
      <c r="P16" s="69"/>
    </row>
    <row r="17" ht="17.25" customHeight="1" spans="2:16">
      <c r="B17" s="134">
        <v>204</v>
      </c>
      <c r="C17" s="135" t="s">
        <v>108</v>
      </c>
      <c r="D17" s="135" t="s">
        <v>111</v>
      </c>
      <c r="E17" s="134" t="s">
        <v>47</v>
      </c>
      <c r="F17" s="233">
        <f t="shared" si="4"/>
        <v>957</v>
      </c>
      <c r="G17" s="235">
        <v>957</v>
      </c>
      <c r="H17" s="69"/>
      <c r="I17" s="235"/>
      <c r="J17" s="69"/>
      <c r="K17" s="69"/>
      <c r="L17" s="69"/>
      <c r="M17" s="69"/>
      <c r="N17" s="69"/>
      <c r="O17" s="69"/>
      <c r="P17" s="69"/>
    </row>
    <row r="18" ht="17.25" customHeight="1" spans="2:16">
      <c r="B18" s="134">
        <v>204</v>
      </c>
      <c r="C18" s="135" t="s">
        <v>108</v>
      </c>
      <c r="D18" s="135" t="s">
        <v>112</v>
      </c>
      <c r="E18" s="134" t="s">
        <v>48</v>
      </c>
      <c r="F18" s="233">
        <f t="shared" si="4"/>
        <v>1532.42</v>
      </c>
      <c r="G18" s="235">
        <v>1532.42</v>
      </c>
      <c r="H18" s="69"/>
      <c r="I18" s="235"/>
      <c r="J18" s="69"/>
      <c r="K18" s="69"/>
      <c r="L18" s="69"/>
      <c r="M18" s="69"/>
      <c r="N18" s="69"/>
      <c r="O18" s="69"/>
      <c r="P18" s="69"/>
    </row>
    <row r="19" ht="17.25" customHeight="1" spans="2:16">
      <c r="B19" s="134">
        <v>204</v>
      </c>
      <c r="C19" s="135" t="s">
        <v>108</v>
      </c>
      <c r="D19" s="135" t="s">
        <v>113</v>
      </c>
      <c r="E19" s="134" t="s">
        <v>49</v>
      </c>
      <c r="F19" s="233">
        <f t="shared" si="4"/>
        <v>299</v>
      </c>
      <c r="G19" s="235">
        <v>299</v>
      </c>
      <c r="H19" s="69"/>
      <c r="I19" s="235"/>
      <c r="J19" s="69"/>
      <c r="K19" s="69"/>
      <c r="L19" s="69"/>
      <c r="M19" s="69"/>
      <c r="N19" s="69"/>
      <c r="O19" s="69"/>
      <c r="P19" s="69"/>
    </row>
    <row r="20" ht="17.25" customHeight="1" spans="2:16">
      <c r="B20" s="134"/>
      <c r="C20" s="135"/>
      <c r="D20" s="135"/>
      <c r="E20" s="134" t="s">
        <v>138</v>
      </c>
      <c r="F20" s="233">
        <f t="shared" si="4"/>
        <v>5</v>
      </c>
      <c r="G20" s="235">
        <v>5</v>
      </c>
      <c r="H20" s="69"/>
      <c r="I20" s="235"/>
      <c r="J20" s="69"/>
      <c r="K20" s="69"/>
      <c r="L20" s="69"/>
      <c r="M20" s="69"/>
      <c r="N20" s="69"/>
      <c r="O20" s="69"/>
      <c r="P20" s="69"/>
    </row>
    <row r="21" ht="17.25" customHeight="1" spans="2:16">
      <c r="B21" s="134">
        <v>204</v>
      </c>
      <c r="C21" s="135" t="s">
        <v>108</v>
      </c>
      <c r="D21" s="135" t="s">
        <v>114</v>
      </c>
      <c r="E21" s="134" t="s">
        <v>52</v>
      </c>
      <c r="F21" s="233">
        <f t="shared" si="4"/>
        <v>0</v>
      </c>
      <c r="G21" s="235"/>
      <c r="H21" s="69"/>
      <c r="I21" s="235"/>
      <c r="J21" s="69"/>
      <c r="K21" s="69"/>
      <c r="L21" s="69"/>
      <c r="M21" s="69"/>
      <c r="N21" s="69"/>
      <c r="O21" s="69"/>
      <c r="P21" s="69"/>
    </row>
    <row r="22" ht="17.25" customHeight="1" spans="2:16">
      <c r="B22" s="134">
        <v>204</v>
      </c>
      <c r="C22" s="135" t="s">
        <v>108</v>
      </c>
      <c r="D22" s="135" t="s">
        <v>115</v>
      </c>
      <c r="E22" s="134" t="s">
        <v>54</v>
      </c>
      <c r="F22" s="233">
        <f t="shared" si="4"/>
        <v>196.46</v>
      </c>
      <c r="G22" s="235">
        <v>196.46</v>
      </c>
      <c r="H22" s="69"/>
      <c r="I22" s="235"/>
      <c r="J22" s="69"/>
      <c r="K22" s="69"/>
      <c r="L22" s="69"/>
      <c r="M22" s="69"/>
      <c r="N22" s="69"/>
      <c r="O22" s="69"/>
      <c r="P22" s="69"/>
    </row>
    <row r="23" ht="17.25" customHeight="1" spans="2:16">
      <c r="B23" s="134">
        <v>204</v>
      </c>
      <c r="C23" s="135" t="s">
        <v>108</v>
      </c>
      <c r="D23" s="135" t="s">
        <v>116</v>
      </c>
      <c r="E23" s="134" t="s">
        <v>55</v>
      </c>
      <c r="F23" s="233">
        <f t="shared" si="4"/>
        <v>21184.37</v>
      </c>
      <c r="G23" s="233">
        <f>G24+G25+G26+G27+G28</f>
        <v>20127.87</v>
      </c>
      <c r="H23" s="233">
        <f t="shared" ref="H23:I23" si="5">H24+H25+H26+H27+H28</f>
        <v>0</v>
      </c>
      <c r="I23" s="233">
        <f t="shared" si="5"/>
        <v>1056.5</v>
      </c>
      <c r="J23" s="69"/>
      <c r="K23" s="69"/>
      <c r="L23" s="69"/>
      <c r="M23" s="69"/>
      <c r="N23" s="69"/>
      <c r="O23" s="69"/>
      <c r="P23" s="69"/>
    </row>
    <row r="24" ht="17.25" customHeight="1" spans="2:16">
      <c r="B24" s="134"/>
      <c r="C24" s="135"/>
      <c r="D24" s="135"/>
      <c r="E24" s="91" t="s">
        <v>43</v>
      </c>
      <c r="F24" s="233">
        <f t="shared" si="4"/>
        <v>18225.8</v>
      </c>
      <c r="G24" s="235">
        <v>18152.8</v>
      </c>
      <c r="H24" s="69"/>
      <c r="I24" s="235">
        <v>73</v>
      </c>
      <c r="J24" s="69"/>
      <c r="K24" s="69"/>
      <c r="L24" s="69"/>
      <c r="M24" s="69"/>
      <c r="N24" s="69"/>
      <c r="O24" s="69"/>
      <c r="P24" s="69"/>
    </row>
    <row r="25" ht="17.25" customHeight="1" spans="2:16">
      <c r="B25" s="134"/>
      <c r="C25" s="135"/>
      <c r="D25" s="135"/>
      <c r="E25" s="91" t="s">
        <v>4</v>
      </c>
      <c r="F25" s="233">
        <f t="shared" si="4"/>
        <v>2456.7</v>
      </c>
      <c r="G25" s="235">
        <v>1473.2</v>
      </c>
      <c r="H25" s="69"/>
      <c r="I25" s="235">
        <v>983.5</v>
      </c>
      <c r="J25" s="69"/>
      <c r="K25" s="69"/>
      <c r="L25" s="69"/>
      <c r="M25" s="69"/>
      <c r="N25" s="69"/>
      <c r="O25" s="69"/>
      <c r="P25" s="69"/>
    </row>
    <row r="26" ht="17.25" customHeight="1" spans="2:16">
      <c r="B26" s="134"/>
      <c r="C26" s="135"/>
      <c r="D26" s="135"/>
      <c r="E26" s="91" t="s">
        <v>5</v>
      </c>
      <c r="F26" s="233">
        <f t="shared" si="4"/>
        <v>0</v>
      </c>
      <c r="G26" s="235"/>
      <c r="H26" s="69"/>
      <c r="I26" s="235"/>
      <c r="J26" s="69"/>
      <c r="K26" s="69"/>
      <c r="L26" s="69"/>
      <c r="M26" s="69"/>
      <c r="N26" s="69"/>
      <c r="O26" s="69"/>
      <c r="P26" s="69"/>
    </row>
    <row r="27" ht="17.25" customHeight="1" spans="2:16">
      <c r="B27" s="134"/>
      <c r="C27" s="135"/>
      <c r="D27" s="135"/>
      <c r="E27" s="91" t="s">
        <v>6</v>
      </c>
      <c r="F27" s="233">
        <f t="shared" si="4"/>
        <v>501.87</v>
      </c>
      <c r="G27" s="235">
        <v>501.87</v>
      </c>
      <c r="H27" s="69"/>
      <c r="I27" s="235"/>
      <c r="J27" s="69"/>
      <c r="K27" s="69"/>
      <c r="L27" s="69"/>
      <c r="M27" s="69"/>
      <c r="N27" s="69"/>
      <c r="O27" s="69"/>
      <c r="P27" s="69"/>
    </row>
    <row r="28" ht="17.25" customHeight="1" spans="2:16">
      <c r="B28" s="134"/>
      <c r="C28" s="135"/>
      <c r="D28" s="135"/>
      <c r="E28" s="91" t="s">
        <v>7</v>
      </c>
      <c r="F28" s="233">
        <f t="shared" si="4"/>
        <v>0</v>
      </c>
      <c r="G28" s="235"/>
      <c r="H28" s="69"/>
      <c r="I28" s="235"/>
      <c r="J28" s="69"/>
      <c r="K28" s="69"/>
      <c r="L28" s="69"/>
      <c r="M28" s="69"/>
      <c r="N28" s="69"/>
      <c r="O28" s="69"/>
      <c r="P28" s="69"/>
    </row>
    <row r="29" ht="17.25" customHeight="1" spans="2:16">
      <c r="B29" s="134">
        <v>208</v>
      </c>
      <c r="C29" s="135"/>
      <c r="D29" s="135"/>
      <c r="E29" s="134" t="s">
        <v>58</v>
      </c>
      <c r="F29" s="233">
        <f t="shared" si="4"/>
        <v>5554.15</v>
      </c>
      <c r="G29" s="233">
        <f>G30</f>
        <v>5554.15</v>
      </c>
      <c r="H29" s="116"/>
      <c r="I29" s="233">
        <v>0</v>
      </c>
      <c r="J29" s="69"/>
      <c r="K29" s="69"/>
      <c r="L29" s="69"/>
      <c r="M29" s="69"/>
      <c r="N29" s="69"/>
      <c r="O29" s="69"/>
      <c r="P29" s="69"/>
    </row>
    <row r="30" ht="17.25" customHeight="1" spans="2:16">
      <c r="B30" s="134"/>
      <c r="C30" s="135" t="s">
        <v>117</v>
      </c>
      <c r="D30" s="135"/>
      <c r="E30" s="134" t="s">
        <v>118</v>
      </c>
      <c r="F30" s="233">
        <f t="shared" si="4"/>
        <v>5554.15</v>
      </c>
      <c r="G30" s="233">
        <f>G31+G32+G35</f>
        <v>5554.15</v>
      </c>
      <c r="H30" s="116"/>
      <c r="I30" s="233">
        <v>0</v>
      </c>
      <c r="J30" s="69"/>
      <c r="K30" s="69"/>
      <c r="L30" s="69"/>
      <c r="M30" s="69"/>
      <c r="N30" s="69"/>
      <c r="O30" s="69"/>
      <c r="P30" s="69"/>
    </row>
    <row r="31" ht="17.25" customHeight="1" spans="2:16">
      <c r="B31" s="134">
        <v>208</v>
      </c>
      <c r="C31" s="135" t="s">
        <v>119</v>
      </c>
      <c r="D31" s="135" t="s">
        <v>109</v>
      </c>
      <c r="E31" s="134" t="s">
        <v>120</v>
      </c>
      <c r="F31" s="233">
        <f t="shared" si="4"/>
        <v>767.15</v>
      </c>
      <c r="G31" s="235">
        <v>767.15</v>
      </c>
      <c r="H31" s="69"/>
      <c r="I31" s="235"/>
      <c r="J31" s="69"/>
      <c r="K31" s="69"/>
      <c r="L31" s="69"/>
      <c r="M31" s="69"/>
      <c r="N31" s="69"/>
      <c r="O31" s="69"/>
      <c r="P31" s="69"/>
    </row>
    <row r="32" ht="17.25" customHeight="1" spans="2:16">
      <c r="B32" s="134">
        <v>208</v>
      </c>
      <c r="C32" s="135" t="s">
        <v>119</v>
      </c>
      <c r="D32" s="135" t="s">
        <v>117</v>
      </c>
      <c r="E32" s="134" t="s">
        <v>121</v>
      </c>
      <c r="F32" s="233">
        <f t="shared" si="4"/>
        <v>4361.5</v>
      </c>
      <c r="G32" s="235">
        <f>G33+G34</f>
        <v>4361.5</v>
      </c>
      <c r="H32" s="69"/>
      <c r="I32" s="235"/>
      <c r="J32" s="69"/>
      <c r="K32" s="69"/>
      <c r="L32" s="69"/>
      <c r="M32" s="69"/>
      <c r="N32" s="69"/>
      <c r="O32" s="69"/>
      <c r="P32" s="69"/>
    </row>
    <row r="33" ht="17.25" customHeight="1" spans="2:16">
      <c r="B33" s="134"/>
      <c r="C33" s="135"/>
      <c r="D33" s="135"/>
      <c r="E33" s="91" t="s">
        <v>43</v>
      </c>
      <c r="F33" s="233">
        <f t="shared" si="4"/>
        <v>4338.8</v>
      </c>
      <c r="G33" s="235">
        <v>4338.8</v>
      </c>
      <c r="H33" s="69"/>
      <c r="I33" s="235"/>
      <c r="J33" s="69"/>
      <c r="K33" s="69"/>
      <c r="L33" s="69"/>
      <c r="M33" s="69"/>
      <c r="N33" s="69"/>
      <c r="O33" s="69"/>
      <c r="P33" s="69"/>
    </row>
    <row r="34" ht="17.25" customHeight="1" spans="2:16">
      <c r="B34" s="134"/>
      <c r="C34" s="135"/>
      <c r="D34" s="135"/>
      <c r="E34" s="91" t="s">
        <v>6</v>
      </c>
      <c r="F34" s="233">
        <f t="shared" si="4"/>
        <v>22.7</v>
      </c>
      <c r="G34" s="235">
        <v>22.7</v>
      </c>
      <c r="H34" s="69"/>
      <c r="I34" s="235"/>
      <c r="J34" s="69"/>
      <c r="K34" s="69"/>
      <c r="L34" s="69"/>
      <c r="M34" s="69"/>
      <c r="N34" s="69"/>
      <c r="O34" s="69"/>
      <c r="P34" s="69"/>
    </row>
    <row r="35" ht="17.25" customHeight="1" spans="2:16">
      <c r="B35" s="134">
        <v>208</v>
      </c>
      <c r="C35" s="135" t="s">
        <v>119</v>
      </c>
      <c r="D35" s="135" t="s">
        <v>122</v>
      </c>
      <c r="E35" s="134" t="s">
        <v>123</v>
      </c>
      <c r="F35" s="233">
        <f t="shared" si="4"/>
        <v>425.5</v>
      </c>
      <c r="G35" s="235">
        <v>425.5</v>
      </c>
      <c r="H35" s="69"/>
      <c r="I35" s="235"/>
      <c r="J35" s="69"/>
      <c r="K35" s="69"/>
      <c r="L35" s="69"/>
      <c r="M35" s="69"/>
      <c r="N35" s="69"/>
      <c r="O35" s="69"/>
      <c r="P35" s="69"/>
    </row>
    <row r="36" ht="17.25" customHeight="1" spans="2:16">
      <c r="B36" s="134">
        <v>210</v>
      </c>
      <c r="C36" s="135"/>
      <c r="D36" s="135"/>
      <c r="E36" s="134" t="s">
        <v>68</v>
      </c>
      <c r="F36" s="233">
        <f t="shared" si="4"/>
        <v>3250.74</v>
      </c>
      <c r="G36" s="233">
        <f>G37</f>
        <v>3250.74</v>
      </c>
      <c r="H36" s="116"/>
      <c r="I36" s="233">
        <v>0</v>
      </c>
      <c r="J36" s="69"/>
      <c r="K36" s="69"/>
      <c r="L36" s="69"/>
      <c r="M36" s="69"/>
      <c r="N36" s="69"/>
      <c r="O36" s="69"/>
      <c r="P36" s="69"/>
    </row>
    <row r="37" ht="17.25" customHeight="1" spans="2:16">
      <c r="B37" s="134"/>
      <c r="C37" s="135" t="s">
        <v>124</v>
      </c>
      <c r="D37" s="135"/>
      <c r="E37" s="134" t="s">
        <v>70</v>
      </c>
      <c r="F37" s="233">
        <f t="shared" si="4"/>
        <v>3250.74</v>
      </c>
      <c r="G37" s="233">
        <f>G38+G39</f>
        <v>3250.74</v>
      </c>
      <c r="H37" s="116"/>
      <c r="I37" s="233">
        <v>0</v>
      </c>
      <c r="J37" s="69"/>
      <c r="K37" s="69"/>
      <c r="L37" s="69"/>
      <c r="M37" s="69"/>
      <c r="N37" s="69"/>
      <c r="O37" s="69"/>
      <c r="P37" s="69"/>
    </row>
    <row r="38" ht="17.25" customHeight="1" spans="2:16">
      <c r="B38" s="134">
        <v>210</v>
      </c>
      <c r="C38" s="135" t="s">
        <v>125</v>
      </c>
      <c r="D38" s="135" t="s">
        <v>109</v>
      </c>
      <c r="E38" s="134" t="s">
        <v>71</v>
      </c>
      <c r="F38" s="233">
        <f t="shared" si="4"/>
        <v>3238.48</v>
      </c>
      <c r="G38" s="235">
        <v>3238.48</v>
      </c>
      <c r="H38" s="69"/>
      <c r="I38" s="235"/>
      <c r="J38" s="69"/>
      <c r="K38" s="69"/>
      <c r="L38" s="69"/>
      <c r="M38" s="69"/>
      <c r="N38" s="69"/>
      <c r="O38" s="69"/>
      <c r="P38" s="69"/>
    </row>
    <row r="39" ht="17.25" customHeight="1" spans="2:16">
      <c r="B39" s="134">
        <v>210</v>
      </c>
      <c r="C39" s="135" t="s">
        <v>125</v>
      </c>
      <c r="D39" s="135" t="s">
        <v>107</v>
      </c>
      <c r="E39" s="134" t="s">
        <v>126</v>
      </c>
      <c r="F39" s="233">
        <f t="shared" si="4"/>
        <v>12.26</v>
      </c>
      <c r="G39" s="235">
        <v>12.26</v>
      </c>
      <c r="H39" s="69"/>
      <c r="I39" s="235"/>
      <c r="J39" s="69"/>
      <c r="K39" s="69"/>
      <c r="L39" s="69"/>
      <c r="M39" s="69"/>
      <c r="N39" s="69"/>
      <c r="O39" s="69"/>
      <c r="P39" s="69"/>
    </row>
    <row r="40" ht="17.25" customHeight="1" spans="2:16">
      <c r="B40" s="134">
        <v>221</v>
      </c>
      <c r="C40" s="135"/>
      <c r="D40" s="135"/>
      <c r="E40" s="134" t="s">
        <v>73</v>
      </c>
      <c r="F40" s="233">
        <f>F41</f>
        <v>3694.62</v>
      </c>
      <c r="G40" s="233">
        <f t="shared" ref="G40:I41" si="6">G41</f>
        <v>3694.62</v>
      </c>
      <c r="H40" s="233">
        <f t="shared" si="6"/>
        <v>0</v>
      </c>
      <c r="I40" s="233">
        <f t="shared" si="6"/>
        <v>0</v>
      </c>
      <c r="J40" s="69"/>
      <c r="K40" s="69"/>
      <c r="L40" s="69"/>
      <c r="M40" s="69"/>
      <c r="N40" s="69"/>
      <c r="O40" s="69"/>
      <c r="P40" s="69"/>
    </row>
    <row r="41" ht="17.25" customHeight="1" spans="2:16">
      <c r="B41" s="134"/>
      <c r="C41" s="135" t="s">
        <v>107</v>
      </c>
      <c r="D41" s="135"/>
      <c r="E41" s="134" t="s">
        <v>74</v>
      </c>
      <c r="F41" s="233">
        <f>F42</f>
        <v>3694.62</v>
      </c>
      <c r="G41" s="233">
        <f t="shared" si="6"/>
        <v>3694.62</v>
      </c>
      <c r="H41" s="233">
        <f t="shared" si="6"/>
        <v>0</v>
      </c>
      <c r="I41" s="233">
        <f t="shared" si="6"/>
        <v>0</v>
      </c>
      <c r="J41" s="69"/>
      <c r="K41" s="69"/>
      <c r="L41" s="69"/>
      <c r="M41" s="69"/>
      <c r="N41" s="69"/>
      <c r="O41" s="69"/>
      <c r="P41" s="69"/>
    </row>
    <row r="42" ht="17.25" customHeight="1" spans="2:16">
      <c r="B42" s="134">
        <v>221</v>
      </c>
      <c r="C42" s="135" t="s">
        <v>108</v>
      </c>
      <c r="D42" s="135" t="s">
        <v>109</v>
      </c>
      <c r="E42" s="134" t="s">
        <v>75</v>
      </c>
      <c r="F42" s="233">
        <f t="shared" si="4"/>
        <v>3694.62</v>
      </c>
      <c r="G42" s="233">
        <f>G43+G44</f>
        <v>3694.62</v>
      </c>
      <c r="H42" s="233">
        <f t="shared" ref="H42:I42" si="7">H43+H44</f>
        <v>0</v>
      </c>
      <c r="I42" s="233">
        <f t="shared" si="7"/>
        <v>0</v>
      </c>
      <c r="J42" s="69"/>
      <c r="K42" s="69"/>
      <c r="L42" s="69"/>
      <c r="M42" s="69"/>
      <c r="N42" s="69"/>
      <c r="O42" s="69"/>
      <c r="P42" s="69"/>
    </row>
    <row r="43" ht="17.25" customHeight="1" spans="2:16">
      <c r="B43" s="134"/>
      <c r="C43" s="135"/>
      <c r="D43" s="135"/>
      <c r="E43" s="91" t="s">
        <v>43</v>
      </c>
      <c r="F43" s="233">
        <f t="shared" si="4"/>
        <v>3678.18</v>
      </c>
      <c r="G43" s="235">
        <v>3678.18</v>
      </c>
      <c r="H43" s="69"/>
      <c r="I43" s="235"/>
      <c r="J43" s="69"/>
      <c r="K43" s="69"/>
      <c r="L43" s="69"/>
      <c r="M43" s="69"/>
      <c r="N43" s="69"/>
      <c r="O43" s="69"/>
      <c r="P43" s="69"/>
    </row>
    <row r="44" ht="17.25" customHeight="1" spans="2:16">
      <c r="B44" s="134"/>
      <c r="C44" s="135"/>
      <c r="D44" s="135"/>
      <c r="E44" s="91" t="s">
        <v>6</v>
      </c>
      <c r="F44" s="233">
        <f t="shared" si="4"/>
        <v>16.44</v>
      </c>
      <c r="G44" s="235">
        <v>16.44</v>
      </c>
      <c r="H44" s="69"/>
      <c r="I44" s="235"/>
      <c r="J44" s="69"/>
      <c r="K44" s="69"/>
      <c r="L44" s="69"/>
      <c r="M44" s="69"/>
      <c r="N44" s="69"/>
      <c r="O44" s="69"/>
      <c r="P44" s="69"/>
    </row>
    <row r="45" spans="2:2">
      <c r="B45" t="s">
        <v>78</v>
      </c>
    </row>
  </sheetData>
  <mergeCells count="16">
    <mergeCell ref="B1:P1"/>
    <mergeCell ref="B4:D4"/>
    <mergeCell ref="F4:P4"/>
    <mergeCell ref="G5:H5"/>
    <mergeCell ref="K5:L5"/>
    <mergeCell ref="B5:B6"/>
    <mergeCell ref="C5:C6"/>
    <mergeCell ref="D5:D6"/>
    <mergeCell ref="E4:E6"/>
    <mergeCell ref="F5:F6"/>
    <mergeCell ref="I5:I6"/>
    <mergeCell ref="J5:J6"/>
    <mergeCell ref="M5:M6"/>
    <mergeCell ref="N5:N6"/>
    <mergeCell ref="O5:O6"/>
    <mergeCell ref="P5:P6"/>
  </mergeCells>
  <pageMargins left="1.05" right="0.238888888888889" top="0.3" bottom="0.259027777777778" header="0.21875" footer="0.159027777777778"/>
  <pageSetup paperSize="9" scale="70" fitToWidth="0" orientation="landscape" horizontalDpi="180" verticalDpi="18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R13"/>
  <sheetViews>
    <sheetView topLeftCell="A7" workbookViewId="0">
      <selection activeCell="T7" sqref="T7"/>
    </sheetView>
  </sheetViews>
  <sheetFormatPr defaultColWidth="9" defaultRowHeight="13.5"/>
  <cols>
    <col min="1" max="1" width="4" customWidth="1"/>
    <col min="2" max="2" width="17.25" customWidth="1"/>
    <col min="3" max="3" width="12.125" customWidth="1"/>
    <col min="4" max="4" width="12.625" customWidth="1"/>
    <col min="5" max="6" width="10.5" customWidth="1"/>
    <col min="7" max="13" width="2.125" customWidth="1"/>
    <col min="14" max="14" width="12.375" customWidth="1"/>
    <col min="15" max="18" width="12.75" customWidth="1"/>
  </cols>
  <sheetData>
    <row r="2" ht="27" spans="2:18">
      <c r="B2" s="192" t="s">
        <v>139</v>
      </c>
      <c r="C2" s="192"/>
      <c r="D2" s="192"/>
      <c r="E2" s="192"/>
      <c r="F2" s="192"/>
      <c r="G2" s="192"/>
      <c r="H2" s="192"/>
      <c r="I2" s="192"/>
      <c r="J2" s="192"/>
      <c r="K2" s="192"/>
      <c r="L2" s="192"/>
      <c r="M2" s="192"/>
      <c r="N2" s="192"/>
      <c r="O2" s="192"/>
      <c r="P2" s="192"/>
      <c r="Q2" s="192"/>
      <c r="R2" s="192"/>
    </row>
    <row r="3" spans="2:18">
      <c r="B3" s="193"/>
      <c r="C3" s="193"/>
      <c r="D3" s="193"/>
      <c r="E3" s="193"/>
      <c r="F3" s="193"/>
      <c r="G3" s="193"/>
      <c r="H3" s="193"/>
      <c r="I3" s="193"/>
      <c r="J3" s="193"/>
      <c r="K3" s="193"/>
      <c r="L3" s="193"/>
      <c r="M3" s="193"/>
      <c r="N3" s="193"/>
      <c r="O3" s="193"/>
      <c r="P3" s="193"/>
      <c r="Q3" s="201" t="s">
        <v>140</v>
      </c>
      <c r="R3" s="201"/>
    </row>
    <row r="4" spans="2:18">
      <c r="B4" s="50" t="s">
        <v>31</v>
      </c>
      <c r="C4" s="194"/>
      <c r="D4" s="194"/>
      <c r="E4" s="194"/>
      <c r="F4" s="194"/>
      <c r="G4" s="194"/>
      <c r="H4" s="194"/>
      <c r="I4" s="194"/>
      <c r="J4" s="194"/>
      <c r="K4" s="194"/>
      <c r="L4" s="194"/>
      <c r="M4" s="194"/>
      <c r="N4" s="194"/>
      <c r="O4" s="193"/>
      <c r="P4" s="193"/>
      <c r="Q4" s="202" t="s">
        <v>32</v>
      </c>
      <c r="R4" s="202"/>
    </row>
    <row r="5" spans="2:18">
      <c r="B5" s="55" t="s">
        <v>81</v>
      </c>
      <c r="C5" s="247" t="s">
        <v>141</v>
      </c>
      <c r="D5" s="247"/>
      <c r="E5" s="247"/>
      <c r="F5" s="247"/>
      <c r="G5" s="247"/>
      <c r="H5" s="247"/>
      <c r="I5" s="247"/>
      <c r="J5" s="81"/>
      <c r="K5" s="81"/>
      <c r="L5" s="81"/>
      <c r="M5" s="81"/>
      <c r="N5" s="247" t="s">
        <v>142</v>
      </c>
      <c r="O5" s="247"/>
      <c r="P5" s="247"/>
      <c r="Q5" s="247"/>
      <c r="R5" s="247"/>
    </row>
    <row r="6" spans="2:18">
      <c r="B6" s="55"/>
      <c r="C6" s="55" t="s">
        <v>38</v>
      </c>
      <c r="D6" s="53" t="s">
        <v>37</v>
      </c>
      <c r="E6" s="53"/>
      <c r="F6" s="53" t="s">
        <v>84</v>
      </c>
      <c r="G6" s="53" t="s">
        <v>85</v>
      </c>
      <c r="H6" s="53" t="s">
        <v>86</v>
      </c>
      <c r="I6" s="53"/>
      <c r="J6" s="255" t="s">
        <v>87</v>
      </c>
      <c r="K6" s="53" t="s">
        <v>88</v>
      </c>
      <c r="L6" s="53" t="s">
        <v>89</v>
      </c>
      <c r="M6" s="53" t="s">
        <v>90</v>
      </c>
      <c r="N6" s="53" t="s">
        <v>38</v>
      </c>
      <c r="O6" s="80" t="s">
        <v>91</v>
      </c>
      <c r="P6" s="80"/>
      <c r="Q6" s="80"/>
      <c r="R6" s="53" t="s">
        <v>92</v>
      </c>
    </row>
    <row r="7" ht="144" spans="2:18">
      <c r="B7" s="55"/>
      <c r="C7" s="55"/>
      <c r="D7" s="108" t="s">
        <v>39</v>
      </c>
      <c r="E7" s="53" t="s">
        <v>93</v>
      </c>
      <c r="F7" s="53"/>
      <c r="G7" s="53"/>
      <c r="H7" s="108" t="s">
        <v>94</v>
      </c>
      <c r="I7" s="53" t="s">
        <v>95</v>
      </c>
      <c r="J7" s="255"/>
      <c r="K7" s="53"/>
      <c r="L7" s="53"/>
      <c r="M7" s="53"/>
      <c r="N7" s="53"/>
      <c r="O7" s="53" t="s">
        <v>96</v>
      </c>
      <c r="P7" s="53" t="s">
        <v>97</v>
      </c>
      <c r="Q7" s="53" t="s">
        <v>98</v>
      </c>
      <c r="R7" s="53"/>
    </row>
    <row r="8" ht="54" customHeight="1" spans="2:18">
      <c r="B8" s="248" t="s">
        <v>38</v>
      </c>
      <c r="C8" s="249">
        <f>SUM(C9:C13)</f>
        <v>82590.36</v>
      </c>
      <c r="D8" s="249">
        <f t="shared" ref="D8:R8" si="0">SUM(D9:D12)</f>
        <v>81528.86</v>
      </c>
      <c r="E8" s="249">
        <f t="shared" si="0"/>
        <v>2189</v>
      </c>
      <c r="F8" s="249">
        <f t="shared" si="0"/>
        <v>1056.5</v>
      </c>
      <c r="G8" s="249">
        <f t="shared" si="0"/>
        <v>0</v>
      </c>
      <c r="H8" s="249">
        <f t="shared" si="0"/>
        <v>0</v>
      </c>
      <c r="I8" s="249">
        <f t="shared" si="0"/>
        <v>0</v>
      </c>
      <c r="J8" s="249">
        <f t="shared" si="0"/>
        <v>0</v>
      </c>
      <c r="K8" s="249">
        <f t="shared" si="0"/>
        <v>0</v>
      </c>
      <c r="L8" s="249">
        <f t="shared" si="0"/>
        <v>0</v>
      </c>
      <c r="M8" s="249">
        <f t="shared" si="0"/>
        <v>0</v>
      </c>
      <c r="N8" s="249">
        <f>SUM(N9:N13)</f>
        <v>82590.36</v>
      </c>
      <c r="O8" s="249">
        <f t="shared" si="0"/>
        <v>47768.83</v>
      </c>
      <c r="P8" s="249">
        <f t="shared" si="0"/>
        <v>7258.91</v>
      </c>
      <c r="Q8" s="249">
        <f t="shared" si="0"/>
        <v>693.83</v>
      </c>
      <c r="R8" s="249">
        <f t="shared" si="0"/>
        <v>26863.79</v>
      </c>
    </row>
    <row r="9" ht="40.5" customHeight="1" spans="2:18">
      <c r="B9" s="250" t="s">
        <v>99</v>
      </c>
      <c r="C9" s="251">
        <f>D9+F9+G9+H9+J9+K9+L9+M9</f>
        <v>76340.09</v>
      </c>
      <c r="D9" s="252">
        <v>76267.09</v>
      </c>
      <c r="E9" s="252">
        <v>2189</v>
      </c>
      <c r="F9" s="252">
        <v>73</v>
      </c>
      <c r="G9" s="253"/>
      <c r="H9" s="253"/>
      <c r="I9" s="253"/>
      <c r="J9" s="253"/>
      <c r="K9" s="253"/>
      <c r="L9" s="256"/>
      <c r="M9" s="256"/>
      <c r="N9" s="251">
        <f>O9+P9+Q9+R9</f>
        <v>76340.09</v>
      </c>
      <c r="O9" s="252">
        <v>47405.28</v>
      </c>
      <c r="P9" s="252">
        <v>5868.21</v>
      </c>
      <c r="Q9" s="252">
        <v>693.8</v>
      </c>
      <c r="R9" s="252">
        <v>22372.8</v>
      </c>
    </row>
    <row r="10" ht="40.5" customHeight="1" spans="2:18">
      <c r="B10" s="250" t="s">
        <v>4</v>
      </c>
      <c r="C10" s="251">
        <f>D10+F10+G10+H10+J10+K10+L10+M10</f>
        <v>3596.61</v>
      </c>
      <c r="D10" s="92">
        <v>2613.11</v>
      </c>
      <c r="E10" s="92"/>
      <c r="F10" s="92">
        <v>983.5</v>
      </c>
      <c r="G10" s="254"/>
      <c r="H10" s="254"/>
      <c r="I10" s="254"/>
      <c r="J10" s="254"/>
      <c r="K10" s="254"/>
      <c r="L10" s="257"/>
      <c r="M10" s="257"/>
      <c r="N10" s="251">
        <f>O10+P10+Q10+R10</f>
        <v>3596.61</v>
      </c>
      <c r="O10" s="252">
        <v>126</v>
      </c>
      <c r="P10" s="252">
        <v>1013.91</v>
      </c>
      <c r="Q10" s="252"/>
      <c r="R10" s="92">
        <v>2456.7</v>
      </c>
    </row>
    <row r="11" ht="40.5" customHeight="1" spans="2:18">
      <c r="B11" s="250" t="s">
        <v>5</v>
      </c>
      <c r="C11" s="251">
        <f>D11+F11+G11+H11+J11+K11+L11+M11</f>
        <v>1898.93</v>
      </c>
      <c r="D11" s="92">
        <v>1898.93</v>
      </c>
      <c r="E11" s="92"/>
      <c r="F11" s="92"/>
      <c r="G11" s="254"/>
      <c r="H11" s="254"/>
      <c r="I11" s="254"/>
      <c r="J11" s="254"/>
      <c r="K11" s="254"/>
      <c r="L11" s="257"/>
      <c r="M11" s="257"/>
      <c r="N11" s="251">
        <f>O11+P11+Q11+R11</f>
        <v>1898.93</v>
      </c>
      <c r="O11" s="252">
        <v>34.42</v>
      </c>
      <c r="P11" s="252">
        <v>332.09</v>
      </c>
      <c r="Q11" s="252"/>
      <c r="R11" s="258">
        <v>1532.42</v>
      </c>
    </row>
    <row r="12" ht="40.5" customHeight="1" spans="2:18">
      <c r="B12" s="250" t="s">
        <v>6</v>
      </c>
      <c r="C12" s="251">
        <f>D12+F12+G12+H12+J12+K12+L12+M12</f>
        <v>749.73</v>
      </c>
      <c r="D12" s="87">
        <v>749.73</v>
      </c>
      <c r="E12" s="87"/>
      <c r="F12" s="87"/>
      <c r="G12" s="69"/>
      <c r="H12" s="69"/>
      <c r="I12" s="69"/>
      <c r="J12" s="69"/>
      <c r="K12" s="69"/>
      <c r="L12" s="69"/>
      <c r="M12" s="69"/>
      <c r="N12" s="251">
        <f>O12+P12+Q12+R12</f>
        <v>749.73</v>
      </c>
      <c r="O12" s="87">
        <v>203.13</v>
      </c>
      <c r="P12" s="87">
        <v>44.7</v>
      </c>
      <c r="Q12" s="87">
        <v>0.03</v>
      </c>
      <c r="R12" s="87">
        <v>501.87</v>
      </c>
    </row>
    <row r="13" ht="40.5" customHeight="1" spans="2:18">
      <c r="B13" s="250" t="s">
        <v>7</v>
      </c>
      <c r="C13" s="251">
        <f>D13+F13+G13+H13+J13+K13+L13+M13</f>
        <v>5</v>
      </c>
      <c r="D13" s="87">
        <v>5</v>
      </c>
      <c r="E13" s="87"/>
      <c r="F13" s="87"/>
      <c r="G13" s="69"/>
      <c r="H13" s="69"/>
      <c r="I13" s="69"/>
      <c r="J13" s="69"/>
      <c r="K13" s="69"/>
      <c r="L13" s="69"/>
      <c r="M13" s="69"/>
      <c r="N13" s="251">
        <f>O13+P13+Q13+R13</f>
        <v>5</v>
      </c>
      <c r="O13" s="87"/>
      <c r="P13" s="87"/>
      <c r="Q13" s="87"/>
      <c r="R13" s="87">
        <v>5</v>
      </c>
    </row>
  </sheetData>
  <mergeCells count="16">
    <mergeCell ref="B2:R2"/>
    <mergeCell ref="Q3:R3"/>
    <mergeCell ref="Q4:R4"/>
    <mergeCell ref="D6:E6"/>
    <mergeCell ref="H6:I6"/>
    <mergeCell ref="O6:Q6"/>
    <mergeCell ref="B5:B7"/>
    <mergeCell ref="C6:C7"/>
    <mergeCell ref="F6:F7"/>
    <mergeCell ref="G6:G7"/>
    <mergeCell ref="J6:J7"/>
    <mergeCell ref="K6:K7"/>
    <mergeCell ref="L6:L7"/>
    <mergeCell ref="M6:M7"/>
    <mergeCell ref="N6:N7"/>
    <mergeCell ref="R6:R7"/>
  </mergeCells>
  <pageMargins left="0.288888888888889" right="0.229166666666667" top="0.559027777777778" bottom="0.409027777777778" header="0.313888888888889" footer="0.313888888888889"/>
  <pageSetup paperSize="9" orientation="landscape" horizontalDpi="180" verticalDpi="18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K41"/>
  <sheetViews>
    <sheetView topLeftCell="A13" workbookViewId="0">
      <selection activeCell="I13" sqref="I13"/>
    </sheetView>
  </sheetViews>
  <sheetFormatPr defaultColWidth="9" defaultRowHeight="13.5"/>
  <cols>
    <col min="1" max="1" width="4.125" customWidth="1"/>
    <col min="2" max="2" width="9.25" customWidth="1"/>
    <col min="3" max="5" width="6.875" customWidth="1"/>
    <col min="6" max="6" width="39.625" customWidth="1"/>
    <col min="7" max="11" width="14.5" customWidth="1"/>
  </cols>
  <sheetData>
    <row r="1" ht="27" spans="2:11">
      <c r="B1" s="192" t="s">
        <v>143</v>
      </c>
      <c r="C1" s="192"/>
      <c r="D1" s="192"/>
      <c r="E1" s="192"/>
      <c r="F1" s="192"/>
      <c r="G1" s="192"/>
      <c r="H1" s="192"/>
      <c r="I1" s="192"/>
      <c r="J1" s="192"/>
      <c r="K1" s="192"/>
    </row>
    <row r="2" spans="2:11">
      <c r="B2" s="193"/>
      <c r="C2" s="193"/>
      <c r="D2" s="193"/>
      <c r="E2" s="193"/>
      <c r="F2" s="193"/>
      <c r="G2" s="193"/>
      <c r="H2" s="193"/>
      <c r="I2" s="193"/>
      <c r="J2" s="201" t="s">
        <v>144</v>
      </c>
      <c r="K2" s="201"/>
    </row>
    <row r="3" spans="2:11">
      <c r="B3" s="50" t="s">
        <v>31</v>
      </c>
      <c r="C3" s="194"/>
      <c r="D3" s="194"/>
      <c r="E3" s="194"/>
      <c r="F3" s="194"/>
      <c r="G3" s="194"/>
      <c r="H3" s="194"/>
      <c r="I3" s="194"/>
      <c r="J3" s="202" t="s">
        <v>32</v>
      </c>
      <c r="K3" s="202"/>
    </row>
    <row r="4" ht="21" customHeight="1" spans="2:11">
      <c r="B4" s="84" t="s">
        <v>81</v>
      </c>
      <c r="C4" s="84" t="s">
        <v>102</v>
      </c>
      <c r="D4" s="84"/>
      <c r="E4" s="84"/>
      <c r="F4" s="83" t="s">
        <v>103</v>
      </c>
      <c r="G4" s="83" t="s">
        <v>145</v>
      </c>
      <c r="H4" s="83"/>
      <c r="I4" s="83"/>
      <c r="J4" s="83"/>
      <c r="K4" s="83"/>
    </row>
    <row r="5" ht="21" customHeight="1" spans="2:11">
      <c r="B5" s="84"/>
      <c r="C5" s="84" t="s">
        <v>104</v>
      </c>
      <c r="D5" s="84" t="s">
        <v>105</v>
      </c>
      <c r="E5" s="84" t="s">
        <v>106</v>
      </c>
      <c r="F5" s="83"/>
      <c r="G5" s="53" t="s">
        <v>38</v>
      </c>
      <c r="H5" s="80" t="s">
        <v>91</v>
      </c>
      <c r="I5" s="80"/>
      <c r="J5" s="80"/>
      <c r="K5" s="53" t="s">
        <v>92</v>
      </c>
    </row>
    <row r="6" ht="27" customHeight="1" spans="2:11">
      <c r="B6" s="84"/>
      <c r="C6" s="84"/>
      <c r="D6" s="84"/>
      <c r="E6" s="84"/>
      <c r="F6" s="83"/>
      <c r="G6" s="53"/>
      <c r="H6" s="53" t="s">
        <v>96</v>
      </c>
      <c r="I6" s="53" t="s">
        <v>97</v>
      </c>
      <c r="J6" s="53" t="s">
        <v>98</v>
      </c>
      <c r="K6" s="53"/>
    </row>
    <row r="7" ht="12.75" customHeight="1" spans="2:11">
      <c r="B7" s="69"/>
      <c r="C7" s="134"/>
      <c r="D7" s="135"/>
      <c r="E7" s="135"/>
      <c r="F7" s="134" t="s">
        <v>38</v>
      </c>
      <c r="G7" s="240">
        <f>G8+G25+G32+G36</f>
        <v>82590.36</v>
      </c>
      <c r="H7" s="240">
        <f t="shared" ref="H7:K7" si="0">H8+H25+H32+H36</f>
        <v>47768.83</v>
      </c>
      <c r="I7" s="240">
        <f t="shared" si="0"/>
        <v>7258.91</v>
      </c>
      <c r="J7" s="240">
        <f t="shared" si="0"/>
        <v>693.83</v>
      </c>
      <c r="K7" s="240">
        <f t="shared" si="0"/>
        <v>26868.79</v>
      </c>
    </row>
    <row r="8" ht="12.75" customHeight="1" spans="2:11">
      <c r="B8" s="69"/>
      <c r="C8" s="134">
        <v>204</v>
      </c>
      <c r="D8" s="135"/>
      <c r="E8" s="135"/>
      <c r="F8" s="134" t="s">
        <v>40</v>
      </c>
      <c r="G8" s="240">
        <f>G9</f>
        <v>70090.85</v>
      </c>
      <c r="H8" s="240">
        <f t="shared" ref="H8:K8" si="1">H9</f>
        <v>36036.47</v>
      </c>
      <c r="I8" s="240">
        <f t="shared" si="1"/>
        <v>7132.44</v>
      </c>
      <c r="J8" s="240">
        <f t="shared" si="1"/>
        <v>53.15</v>
      </c>
      <c r="K8" s="240">
        <f t="shared" si="1"/>
        <v>26868.79</v>
      </c>
    </row>
    <row r="9" ht="12.75" customHeight="1" spans="2:11">
      <c r="B9" s="69"/>
      <c r="C9" s="134"/>
      <c r="D9" s="135" t="s">
        <v>107</v>
      </c>
      <c r="E9" s="135"/>
      <c r="F9" s="134" t="s">
        <v>42</v>
      </c>
      <c r="G9" s="240">
        <f>G10+G14+G15+G16+G17+G18+G19+G20+G21</f>
        <v>70090.85</v>
      </c>
      <c r="H9" s="240">
        <f t="shared" ref="H9:K9" si="2">H10+H14+H15+H16+H17+H18+H19+H20+H21</f>
        <v>36036.47</v>
      </c>
      <c r="I9" s="240">
        <f t="shared" si="2"/>
        <v>7132.44</v>
      </c>
      <c r="J9" s="240">
        <f t="shared" si="2"/>
        <v>53.15</v>
      </c>
      <c r="K9" s="240">
        <f t="shared" si="2"/>
        <v>26868.79</v>
      </c>
    </row>
    <row r="10" s="126" customFormat="1" ht="12.75" customHeight="1" spans="2:11">
      <c r="B10" s="69"/>
      <c r="C10" s="134">
        <v>204</v>
      </c>
      <c r="D10" s="135" t="s">
        <v>108</v>
      </c>
      <c r="E10" s="135" t="s">
        <v>109</v>
      </c>
      <c r="F10" s="134" t="s">
        <v>44</v>
      </c>
      <c r="G10" s="240">
        <f>H10+I10+J10+K10</f>
        <v>43025.6</v>
      </c>
      <c r="H10" s="241">
        <f>H11+H12+H13</f>
        <v>35884.74</v>
      </c>
      <c r="I10" s="241">
        <f>I11+I12+I13</f>
        <v>7087.74</v>
      </c>
      <c r="J10" s="241">
        <f t="shared" ref="J10:K10" si="3">J11+J12+J13</f>
        <v>53.12</v>
      </c>
      <c r="K10" s="241">
        <f t="shared" si="3"/>
        <v>0</v>
      </c>
    </row>
    <row r="11" ht="12.75" customHeight="1" spans="2:11">
      <c r="B11" s="69"/>
      <c r="C11" s="134"/>
      <c r="D11" s="135"/>
      <c r="E11" s="135"/>
      <c r="F11" s="91" t="s">
        <v>43</v>
      </c>
      <c r="G11" s="240">
        <f>H11+I11+J11+K11</f>
        <v>41519.18</v>
      </c>
      <c r="H11" s="243">
        <v>35724.32</v>
      </c>
      <c r="I11" s="243">
        <v>5741.74</v>
      </c>
      <c r="J11" s="243">
        <v>53.12</v>
      </c>
      <c r="K11" s="243"/>
    </row>
    <row r="12" ht="12.75" customHeight="1" spans="2:11">
      <c r="B12" s="69"/>
      <c r="C12" s="134"/>
      <c r="D12" s="135"/>
      <c r="E12" s="135"/>
      <c r="F12" s="91" t="s">
        <v>4</v>
      </c>
      <c r="G12" s="240">
        <f t="shared" ref="G12:G40" si="4">H12+I12+J12+K12</f>
        <v>1139.91</v>
      </c>
      <c r="H12" s="243">
        <v>126</v>
      </c>
      <c r="I12" s="243">
        <v>1013.91</v>
      </c>
      <c r="J12" s="243"/>
      <c r="K12" s="243"/>
    </row>
    <row r="13" ht="12.75" customHeight="1" spans="2:11">
      <c r="B13" s="69"/>
      <c r="C13" s="134"/>
      <c r="D13" s="135"/>
      <c r="E13" s="135"/>
      <c r="F13" s="91" t="s">
        <v>5</v>
      </c>
      <c r="G13" s="240">
        <f t="shared" si="4"/>
        <v>366.51</v>
      </c>
      <c r="H13" s="243">
        <v>34.42</v>
      </c>
      <c r="I13" s="243">
        <v>332.09</v>
      </c>
      <c r="J13" s="243"/>
      <c r="K13" s="243"/>
    </row>
    <row r="14" ht="12.75" customHeight="1" spans="2:11">
      <c r="B14" s="69"/>
      <c r="C14" s="134">
        <v>204</v>
      </c>
      <c r="D14" s="135" t="s">
        <v>108</v>
      </c>
      <c r="E14" s="135" t="s">
        <v>110</v>
      </c>
      <c r="F14" s="134" t="s">
        <v>46</v>
      </c>
      <c r="G14" s="240">
        <f t="shared" si="4"/>
        <v>2891</v>
      </c>
      <c r="H14" s="243"/>
      <c r="I14" s="243"/>
      <c r="J14" s="243"/>
      <c r="K14" s="243">
        <v>2891</v>
      </c>
    </row>
    <row r="15" ht="12.75" customHeight="1" spans="2:11">
      <c r="B15" s="69"/>
      <c r="C15" s="134">
        <v>204</v>
      </c>
      <c r="D15" s="135" t="s">
        <v>108</v>
      </c>
      <c r="E15" s="135" t="s">
        <v>111</v>
      </c>
      <c r="F15" s="134" t="s">
        <v>47</v>
      </c>
      <c r="G15" s="240">
        <f t="shared" si="4"/>
        <v>957</v>
      </c>
      <c r="H15" s="243"/>
      <c r="I15" s="243"/>
      <c r="J15" s="243"/>
      <c r="K15" s="243">
        <v>957</v>
      </c>
    </row>
    <row r="16" ht="12.75" customHeight="1" spans="2:11">
      <c r="B16" s="69"/>
      <c r="C16" s="134">
        <v>204</v>
      </c>
      <c r="D16" s="135" t="s">
        <v>108</v>
      </c>
      <c r="E16" s="135" t="s">
        <v>112</v>
      </c>
      <c r="F16" s="134" t="s">
        <v>129</v>
      </c>
      <c r="G16" s="240">
        <f t="shared" si="4"/>
        <v>1532.42</v>
      </c>
      <c r="H16" s="243"/>
      <c r="I16" s="243"/>
      <c r="J16" s="243"/>
      <c r="K16" s="243">
        <v>1532.42</v>
      </c>
    </row>
    <row r="17" ht="12.75" customHeight="1" spans="2:11">
      <c r="B17" s="69"/>
      <c r="C17" s="134">
        <v>204</v>
      </c>
      <c r="D17" s="135" t="s">
        <v>108</v>
      </c>
      <c r="E17" s="135" t="s">
        <v>113</v>
      </c>
      <c r="F17" s="134" t="s">
        <v>49</v>
      </c>
      <c r="G17" s="240">
        <f t="shared" si="4"/>
        <v>299</v>
      </c>
      <c r="H17" s="243"/>
      <c r="I17" s="243"/>
      <c r="J17" s="243"/>
      <c r="K17" s="243">
        <v>299</v>
      </c>
    </row>
    <row r="18" ht="12.75" customHeight="1" spans="2:11">
      <c r="B18" s="69"/>
      <c r="C18" s="134">
        <v>204</v>
      </c>
      <c r="D18" s="135" t="s">
        <v>108</v>
      </c>
      <c r="E18" s="135" t="s">
        <v>146</v>
      </c>
      <c r="F18" s="134" t="s">
        <v>130</v>
      </c>
      <c r="G18" s="240">
        <f t="shared" si="4"/>
        <v>5</v>
      </c>
      <c r="H18" s="243"/>
      <c r="I18" s="243"/>
      <c r="J18" s="243"/>
      <c r="K18" s="243">
        <v>5</v>
      </c>
    </row>
    <row r="19" ht="12.75" customHeight="1" spans="2:11">
      <c r="B19" s="69"/>
      <c r="C19" s="134">
        <v>204</v>
      </c>
      <c r="D19" s="135" t="s">
        <v>108</v>
      </c>
      <c r="E19" s="135" t="s">
        <v>114</v>
      </c>
      <c r="F19" s="134" t="s">
        <v>52</v>
      </c>
      <c r="G19" s="240">
        <f t="shared" si="4"/>
        <v>0</v>
      </c>
      <c r="H19" s="243"/>
      <c r="I19" s="243"/>
      <c r="J19" s="243"/>
      <c r="K19" s="243">
        <v>0</v>
      </c>
    </row>
    <row r="20" ht="12.75" customHeight="1" spans="2:11">
      <c r="B20" s="69"/>
      <c r="C20" s="134">
        <v>204</v>
      </c>
      <c r="D20" s="135" t="s">
        <v>108</v>
      </c>
      <c r="E20" s="135" t="s">
        <v>115</v>
      </c>
      <c r="F20" s="134" t="s">
        <v>131</v>
      </c>
      <c r="G20" s="240">
        <f t="shared" si="4"/>
        <v>196.46</v>
      </c>
      <c r="H20" s="243">
        <v>151.73</v>
      </c>
      <c r="I20" s="243">
        <v>44.7</v>
      </c>
      <c r="J20" s="243">
        <v>0.03</v>
      </c>
      <c r="K20" s="243"/>
    </row>
    <row r="21" ht="12.75" customHeight="1" spans="2:11">
      <c r="B21" s="69"/>
      <c r="C21" s="134">
        <v>204</v>
      </c>
      <c r="D21" s="135" t="s">
        <v>108</v>
      </c>
      <c r="E21" s="135" t="s">
        <v>116</v>
      </c>
      <c r="F21" s="134" t="s">
        <v>55</v>
      </c>
      <c r="G21" s="240">
        <f t="shared" si="4"/>
        <v>21184.37</v>
      </c>
      <c r="H21" s="241"/>
      <c r="I21" s="241"/>
      <c r="J21" s="241"/>
      <c r="K21" s="241">
        <f>K22+K23+K24</f>
        <v>21184.37</v>
      </c>
    </row>
    <row r="22" ht="12.75" customHeight="1" spans="2:11">
      <c r="B22" s="69"/>
      <c r="C22" s="134"/>
      <c r="D22" s="135"/>
      <c r="E22" s="135"/>
      <c r="F22" s="91" t="s">
        <v>43</v>
      </c>
      <c r="G22" s="240">
        <f t="shared" si="4"/>
        <v>18225.8</v>
      </c>
      <c r="H22" s="243"/>
      <c r="I22" s="243"/>
      <c r="J22" s="243"/>
      <c r="K22" s="243">
        <v>18225.8</v>
      </c>
    </row>
    <row r="23" ht="12.75" customHeight="1" spans="2:11">
      <c r="B23" s="69"/>
      <c r="C23" s="134"/>
      <c r="D23" s="135"/>
      <c r="E23" s="135"/>
      <c r="F23" s="91" t="s">
        <v>4</v>
      </c>
      <c r="G23" s="240">
        <f t="shared" si="4"/>
        <v>2456.7</v>
      </c>
      <c r="H23" s="243"/>
      <c r="I23" s="243"/>
      <c r="J23" s="243"/>
      <c r="K23" s="243">
        <v>2456.7</v>
      </c>
    </row>
    <row r="24" ht="12.75" customHeight="1" spans="2:11">
      <c r="B24" s="69"/>
      <c r="C24" s="134"/>
      <c r="D24" s="135"/>
      <c r="E24" s="135"/>
      <c r="F24" s="91" t="s">
        <v>6</v>
      </c>
      <c r="G24" s="240">
        <f t="shared" si="4"/>
        <v>501.87</v>
      </c>
      <c r="H24" s="243"/>
      <c r="I24" s="243"/>
      <c r="J24" s="243"/>
      <c r="K24" s="243">
        <v>501.87</v>
      </c>
    </row>
    <row r="25" ht="12.75" customHeight="1" spans="2:11">
      <c r="B25" s="69"/>
      <c r="C25" s="134">
        <v>208</v>
      </c>
      <c r="D25" s="135"/>
      <c r="E25" s="135"/>
      <c r="F25" s="134" t="s">
        <v>58</v>
      </c>
      <c r="G25" s="240">
        <f t="shared" si="4"/>
        <v>5554.15</v>
      </c>
      <c r="H25" s="241">
        <f>H26</f>
        <v>4787</v>
      </c>
      <c r="I25" s="241">
        <f t="shared" ref="I25:J25" si="5">I26</f>
        <v>126.47</v>
      </c>
      <c r="J25" s="241">
        <f t="shared" si="5"/>
        <v>640.68</v>
      </c>
      <c r="K25" s="241"/>
    </row>
    <row r="26" ht="12.75" customHeight="1" spans="2:11">
      <c r="B26" s="69"/>
      <c r="C26" s="134"/>
      <c r="D26" s="135" t="s">
        <v>117</v>
      </c>
      <c r="E26" s="135"/>
      <c r="F26" s="134" t="s">
        <v>118</v>
      </c>
      <c r="G26" s="240">
        <f t="shared" si="4"/>
        <v>5554.15</v>
      </c>
      <c r="H26" s="241">
        <f>H27+H28+H31</f>
        <v>4787</v>
      </c>
      <c r="I26" s="241">
        <f t="shared" ref="I26:J26" si="6">I27+I28</f>
        <v>126.47</v>
      </c>
      <c r="J26" s="241">
        <f t="shared" si="6"/>
        <v>640.68</v>
      </c>
      <c r="K26" s="241"/>
    </row>
    <row r="27" ht="12.75" customHeight="1" spans="2:11">
      <c r="B27" s="69"/>
      <c r="C27" s="134">
        <v>208</v>
      </c>
      <c r="D27" s="135" t="s">
        <v>119</v>
      </c>
      <c r="E27" s="135" t="s">
        <v>109</v>
      </c>
      <c r="F27" s="134" t="s">
        <v>132</v>
      </c>
      <c r="G27" s="240">
        <f t="shared" si="4"/>
        <v>767.15</v>
      </c>
      <c r="H27" s="243"/>
      <c r="I27" s="243">
        <v>126.47</v>
      </c>
      <c r="J27" s="243">
        <v>640.68</v>
      </c>
      <c r="K27" s="243"/>
    </row>
    <row r="28" ht="12.75" customHeight="1" spans="2:11">
      <c r="B28" s="69"/>
      <c r="C28" s="134">
        <v>208</v>
      </c>
      <c r="D28" s="135" t="s">
        <v>119</v>
      </c>
      <c r="E28" s="135" t="s">
        <v>117</v>
      </c>
      <c r="F28" s="134" t="s">
        <v>121</v>
      </c>
      <c r="G28" s="240">
        <f t="shared" si="4"/>
        <v>4361.5</v>
      </c>
      <c r="H28" s="241">
        <f>H29+H30</f>
        <v>4361.5</v>
      </c>
      <c r="I28" s="241">
        <f t="shared" ref="I28:J28" si="7">I29+I30</f>
        <v>0</v>
      </c>
      <c r="J28" s="241">
        <f t="shared" si="7"/>
        <v>0</v>
      </c>
      <c r="K28" s="241"/>
    </row>
    <row r="29" ht="12.75" customHeight="1" spans="2:11">
      <c r="B29" s="69"/>
      <c r="C29" s="134"/>
      <c r="D29" s="135"/>
      <c r="E29" s="135"/>
      <c r="F29" s="91" t="s">
        <v>43</v>
      </c>
      <c r="G29" s="240">
        <f t="shared" si="4"/>
        <v>4338.8</v>
      </c>
      <c r="H29" s="243">
        <v>4338.8</v>
      </c>
      <c r="I29" s="243"/>
      <c r="J29" s="243"/>
      <c r="K29" s="243"/>
    </row>
    <row r="30" ht="12.75" customHeight="1" spans="2:11">
      <c r="B30" s="69"/>
      <c r="C30" s="134"/>
      <c r="D30" s="135"/>
      <c r="E30" s="135"/>
      <c r="F30" s="91" t="s">
        <v>6</v>
      </c>
      <c r="G30" s="240">
        <f t="shared" si="4"/>
        <v>22.7</v>
      </c>
      <c r="H30" s="243">
        <v>22.7</v>
      </c>
      <c r="I30" s="243"/>
      <c r="J30" s="243"/>
      <c r="K30" s="243"/>
    </row>
    <row r="31" ht="12.75" customHeight="1" spans="2:11">
      <c r="B31" s="69"/>
      <c r="C31" s="134">
        <v>208</v>
      </c>
      <c r="D31" s="135" t="s">
        <v>119</v>
      </c>
      <c r="E31" s="135" t="s">
        <v>133</v>
      </c>
      <c r="F31" s="134" t="s">
        <v>123</v>
      </c>
      <c r="G31" s="240">
        <f t="shared" si="4"/>
        <v>425.5</v>
      </c>
      <c r="H31" s="243">
        <v>425.5</v>
      </c>
      <c r="I31" s="243"/>
      <c r="J31" s="243"/>
      <c r="K31" s="243"/>
    </row>
    <row r="32" ht="12.75" customHeight="1" spans="2:11">
      <c r="B32" s="69"/>
      <c r="C32" s="134">
        <v>210</v>
      </c>
      <c r="D32" s="135"/>
      <c r="E32" s="135"/>
      <c r="F32" s="134" t="s">
        <v>68</v>
      </c>
      <c r="G32" s="240">
        <f t="shared" si="4"/>
        <v>3250.74</v>
      </c>
      <c r="H32" s="241">
        <f>H33</f>
        <v>3250.74</v>
      </c>
      <c r="I32" s="241">
        <f t="shared" ref="I32:J32" si="8">I33</f>
        <v>0</v>
      </c>
      <c r="J32" s="241">
        <f t="shared" si="8"/>
        <v>0</v>
      </c>
      <c r="K32" s="241"/>
    </row>
    <row r="33" ht="12.75" customHeight="1" spans="2:11">
      <c r="B33" s="69"/>
      <c r="C33" s="134"/>
      <c r="D33" s="135" t="s">
        <v>124</v>
      </c>
      <c r="E33" s="135"/>
      <c r="F33" s="134" t="s">
        <v>70</v>
      </c>
      <c r="G33" s="240">
        <f t="shared" si="4"/>
        <v>3250.74</v>
      </c>
      <c r="H33" s="241">
        <f>H34+H35</f>
        <v>3250.74</v>
      </c>
      <c r="I33" s="241">
        <f t="shared" ref="I33:J33" si="9">I34+I35</f>
        <v>0</v>
      </c>
      <c r="J33" s="241">
        <f t="shared" si="9"/>
        <v>0</v>
      </c>
      <c r="K33" s="241"/>
    </row>
    <row r="34" ht="12.75" customHeight="1" spans="2:11">
      <c r="B34" s="69"/>
      <c r="C34" s="134">
        <v>210</v>
      </c>
      <c r="D34" s="135" t="s">
        <v>125</v>
      </c>
      <c r="E34" s="135" t="s">
        <v>109</v>
      </c>
      <c r="F34" s="134" t="s">
        <v>71</v>
      </c>
      <c r="G34" s="240">
        <f t="shared" si="4"/>
        <v>3238.48</v>
      </c>
      <c r="H34" s="243">
        <v>3238.48</v>
      </c>
      <c r="I34" s="243"/>
      <c r="J34" s="243"/>
      <c r="K34" s="243"/>
    </row>
    <row r="35" ht="12.75" customHeight="1" spans="2:11">
      <c r="B35" s="69"/>
      <c r="C35" s="134">
        <v>210</v>
      </c>
      <c r="D35" s="135" t="s">
        <v>125</v>
      </c>
      <c r="E35" s="135" t="s">
        <v>107</v>
      </c>
      <c r="F35" s="134" t="s">
        <v>134</v>
      </c>
      <c r="G35" s="240">
        <f t="shared" si="4"/>
        <v>12.26</v>
      </c>
      <c r="H35" s="243">
        <v>12.26</v>
      </c>
      <c r="I35" s="243"/>
      <c r="J35" s="243"/>
      <c r="K35" s="243"/>
    </row>
    <row r="36" ht="12.75" customHeight="1" spans="2:11">
      <c r="B36" s="69"/>
      <c r="C36" s="134">
        <v>221</v>
      </c>
      <c r="D36" s="135"/>
      <c r="E36" s="135"/>
      <c r="F36" s="134" t="s">
        <v>73</v>
      </c>
      <c r="G36" s="240">
        <f t="shared" si="4"/>
        <v>3694.62</v>
      </c>
      <c r="H36" s="241">
        <f>H37</f>
        <v>3694.62</v>
      </c>
      <c r="I36" s="241"/>
      <c r="J36" s="241"/>
      <c r="K36" s="241"/>
    </row>
    <row r="37" ht="12.75" customHeight="1" spans="2:11">
      <c r="B37" s="69"/>
      <c r="C37" s="134"/>
      <c r="D37" s="135" t="s">
        <v>107</v>
      </c>
      <c r="E37" s="135"/>
      <c r="F37" s="134" t="s">
        <v>74</v>
      </c>
      <c r="G37" s="240">
        <f t="shared" si="4"/>
        <v>3694.62</v>
      </c>
      <c r="H37" s="241">
        <f>H38</f>
        <v>3694.62</v>
      </c>
      <c r="I37" s="241"/>
      <c r="J37" s="241"/>
      <c r="K37" s="241"/>
    </row>
    <row r="38" ht="12.75" customHeight="1" spans="2:11">
      <c r="B38" s="69"/>
      <c r="C38" s="134">
        <v>221</v>
      </c>
      <c r="D38" s="135" t="s">
        <v>108</v>
      </c>
      <c r="E38" s="135" t="s">
        <v>109</v>
      </c>
      <c r="F38" s="134" t="s">
        <v>75</v>
      </c>
      <c r="G38" s="240">
        <f t="shared" si="4"/>
        <v>3694.62</v>
      </c>
      <c r="H38" s="241">
        <f>H39+H40</f>
        <v>3694.62</v>
      </c>
      <c r="I38" s="241"/>
      <c r="J38" s="241"/>
      <c r="K38" s="241"/>
    </row>
    <row r="39" ht="12.75" customHeight="1" spans="2:11">
      <c r="B39" s="69"/>
      <c r="C39" s="69"/>
      <c r="D39" s="69"/>
      <c r="E39" s="69"/>
      <c r="F39" s="91" t="s">
        <v>43</v>
      </c>
      <c r="G39" s="240">
        <f t="shared" si="4"/>
        <v>3678.18</v>
      </c>
      <c r="H39" s="243">
        <v>3678.18</v>
      </c>
      <c r="I39" s="243"/>
      <c r="J39" s="243"/>
      <c r="K39" s="243"/>
    </row>
    <row r="40" ht="12.75" customHeight="1" spans="2:11">
      <c r="B40" s="69"/>
      <c r="C40" s="69"/>
      <c r="D40" s="69"/>
      <c r="E40" s="69"/>
      <c r="F40" s="91" t="s">
        <v>6</v>
      </c>
      <c r="G40" s="240">
        <f t="shared" si="4"/>
        <v>16.44</v>
      </c>
      <c r="H40" s="243">
        <v>16.44</v>
      </c>
      <c r="I40" s="243"/>
      <c r="J40" s="243"/>
      <c r="K40" s="243"/>
    </row>
    <row r="41" spans="2:2">
      <c r="B41" t="s">
        <v>78</v>
      </c>
    </row>
  </sheetData>
  <mergeCells count="13">
    <mergeCell ref="B1:K1"/>
    <mergeCell ref="J2:K2"/>
    <mergeCell ref="J3:K3"/>
    <mergeCell ref="C4:E4"/>
    <mergeCell ref="G4:K4"/>
    <mergeCell ref="H5:J5"/>
    <mergeCell ref="B4:B6"/>
    <mergeCell ref="C5:C6"/>
    <mergeCell ref="D5:D6"/>
    <mergeCell ref="E5:E6"/>
    <mergeCell ref="F4:F6"/>
    <mergeCell ref="G5:G6"/>
    <mergeCell ref="K5:K6"/>
  </mergeCells>
  <pageMargins left="0.329166666666667" right="0.309027777777778" top="0.309027777777778" bottom="0.309027777777778" header="0.2" footer="0.209027777777778"/>
  <pageSetup paperSize="9" scale="96" fitToWidth="0" orientation="landscape" horizontalDpi="180" verticalDpi="18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47</vt:i4>
      </vt:variant>
    </vt:vector>
  </HeadingPairs>
  <TitlesOfParts>
    <vt:vector size="47" baseType="lpstr">
      <vt:lpstr>公开表皮</vt:lpstr>
      <vt:lpstr>目录</vt:lpstr>
      <vt:lpstr>1部门收支总表</vt:lpstr>
      <vt:lpstr>2=6部门收支总表（分单位）</vt:lpstr>
      <vt:lpstr>3部门收入总表</vt:lpstr>
      <vt:lpstr>4部门支出总表</vt:lpstr>
      <vt:lpstr>5部门支出总表 (按功能)</vt:lpstr>
      <vt:lpstr>6=2财政拨款收支总表</vt:lpstr>
      <vt:lpstr>7财政拨款支出按功能分类</vt:lpstr>
      <vt:lpstr>8一般公共预算支出表</vt:lpstr>
      <vt:lpstr>9一般公共预算基本支出表（按功能）</vt:lpstr>
      <vt:lpstr>10一般公共预算基本支出表（按经济）</vt:lpstr>
      <vt:lpstr>11纳入预算管理的行政事业性收费支出预算明细表</vt:lpstr>
      <vt:lpstr>12纳入预算管理的政府性基金</vt:lpstr>
      <vt:lpstr>13国有资本经营支出（空表）</vt:lpstr>
      <vt:lpstr>14单位资金支出表（空表）</vt:lpstr>
      <vt:lpstr>15项目支出表</vt:lpstr>
      <vt:lpstr>16政府采购表</vt:lpstr>
      <vt:lpstr>17购买服务表</vt:lpstr>
      <vt:lpstr>18一般公共预算“三公”经费</vt:lpstr>
      <vt:lpstr>19机关运行经费</vt:lpstr>
      <vt:lpstr>预算公开情况信息反馈表（不公开）</vt:lpstr>
      <vt:lpstr>1、辅警人员经费（交警）</vt:lpstr>
      <vt:lpstr>2、事故停车费</vt:lpstr>
      <vt:lpstr>3、装备设备购置</vt:lpstr>
      <vt:lpstr>4、铁路交警经费</vt:lpstr>
      <vt:lpstr>5、车辆及驾驶人管理</vt:lpstr>
      <vt:lpstr>6、违法人员录入工资</vt:lpstr>
      <vt:lpstr>7、静态支队工资</vt:lpstr>
      <vt:lpstr>8、公务运行费</vt:lpstr>
      <vt:lpstr>9、考试场运行费</vt:lpstr>
      <vt:lpstr>10、留置场所运行维护费</vt:lpstr>
      <vt:lpstr>11、留置对象看护管理费</vt:lpstr>
      <vt:lpstr>12、警卫执勤专项经费</vt:lpstr>
      <vt:lpstr>13、监所经费</vt:lpstr>
      <vt:lpstr>14、防疫保障经费</vt:lpstr>
      <vt:lpstr>15、戒毒所工作经费</vt:lpstr>
      <vt:lpstr>16、戒毒所液化气间改造</vt:lpstr>
      <vt:lpstr>17、中央转移支付资金专项</vt:lpstr>
      <vt:lpstr>18、视频监控运行</vt:lpstr>
      <vt:lpstr>24、综合监管场所及执法办案中心建设</vt:lpstr>
      <vt:lpstr>25、辅警人员经费</vt:lpstr>
      <vt:lpstr>26、非税管理经费</vt:lpstr>
      <vt:lpstr>27、应急物资</vt:lpstr>
      <vt:lpstr>28、人民警察遗属补助</vt:lpstr>
      <vt:lpstr>29、人民警察人身保险</vt:lpstr>
      <vt:lpstr>30、石化分局巡逻经费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Administrator</cp:lastModifiedBy>
  <dcterms:created xsi:type="dcterms:W3CDTF">2019-04-16T08:38:00Z</dcterms:created>
  <cp:lastPrinted>2021-02-08T01:25:00Z</cp:lastPrinted>
  <dcterms:modified xsi:type="dcterms:W3CDTF">2021-02-09T06:59:04Z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